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PI\fgsma\2022\"/>
    </mc:Choice>
  </mc:AlternateContent>
  <bookViews>
    <workbookView xWindow="0" yWindow="0" windowWidth="23040" windowHeight="9372" activeTab="3"/>
  </bookViews>
  <sheets>
    <sheet name="Informations" sheetId="1" r:id="rId1"/>
    <sheet name="Cotisations" sheetId="3" r:id="rId2"/>
    <sheet name="Assurances" sheetId="2" r:id="rId3"/>
    <sheet name="Médicaments" sheetId="4" r:id="rId4"/>
  </sheets>
  <definedNames>
    <definedName name="choixsyndic">#REF!</definedName>
    <definedName name="_xlnm.Print_Area" localSheetId="2">Assurances!$A:$Y</definedName>
    <definedName name="_xlnm.Print_Area" localSheetId="1">Cotisations!$A:$V</definedName>
    <definedName name="_xlnm.Print_Area" localSheetId="0">Informations!$A$1:$F$27</definedName>
    <definedName name="_xlnm.Print_Area" localSheetId="3">Médicaments!$A$1:$K$67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4" l="1"/>
  <c r="G43" i="4"/>
  <c r="G42" i="4"/>
  <c r="G41" i="4"/>
  <c r="H15" i="3"/>
  <c r="H6" i="2"/>
  <c r="G1" i="4"/>
  <c r="C1" i="4"/>
  <c r="B1" i="4"/>
  <c r="H44" i="4"/>
  <c r="F44" i="4"/>
  <c r="H43" i="4"/>
  <c r="F43" i="4"/>
  <c r="H42" i="4"/>
  <c r="F42" i="4"/>
  <c r="H41" i="4"/>
  <c r="F41" i="4"/>
  <c r="T45" i="3"/>
  <c r="T41" i="3"/>
  <c r="T38" i="3"/>
  <c r="T35" i="3"/>
  <c r="T31" i="3"/>
  <c r="T25" i="3"/>
  <c r="T20" i="3"/>
  <c r="T9" i="3"/>
  <c r="O1" i="3"/>
  <c r="C1" i="3"/>
  <c r="V33" i="2"/>
  <c r="V31" i="2"/>
  <c r="V29" i="2"/>
  <c r="V27" i="2"/>
  <c r="F14" i="2"/>
  <c r="T10" i="2"/>
  <c r="I10" i="2"/>
  <c r="U8" i="2"/>
  <c r="H8" i="2"/>
  <c r="R4" i="2"/>
  <c r="F4" i="2"/>
  <c r="O49" i="4" l="1"/>
  <c r="Q53" i="4" s="1"/>
  <c r="R53" i="4" s="1"/>
  <c r="T13" i="3"/>
  <c r="T48" i="3" s="1"/>
  <c r="G48" i="4"/>
  <c r="P52" i="4" l="1"/>
  <c r="P54" i="4"/>
  <c r="P53" i="4"/>
  <c r="Q52" i="4"/>
  <c r="R52" i="4" s="1"/>
  <c r="P58" i="4"/>
  <c r="Q59" i="4"/>
  <c r="R59" i="4" s="1"/>
  <c r="P51" i="4"/>
  <c r="Q51" i="4"/>
  <c r="R51" i="4" s="1"/>
  <c r="P59" i="4"/>
  <c r="Q54" i="4"/>
  <c r="R54" i="4" s="1"/>
  <c r="I49" i="4"/>
  <c r="Q58" i="4"/>
  <c r="R58" i="4" s="1"/>
  <c r="S60" i="4" l="1"/>
  <c r="H49" i="4" s="1"/>
  <c r="H50" i="4" s="1"/>
</calcChain>
</file>

<file path=xl/sharedStrings.xml><?xml version="1.0" encoding="utf-8"?>
<sst xmlns="http://schemas.openxmlformats.org/spreadsheetml/2006/main" count="146" uniqueCount="126">
  <si>
    <r>
      <rPr>
        <i/>
        <sz val="8"/>
        <rFont val="Arial Unicode MS"/>
        <family val="2"/>
      </rPr>
      <t xml:space="preserve">En remplissant ce formulaire, vous acceptez que la FGSAM , votre syndicat d’appartenance et le GDSA51 utilisent vos données personnelles collectées et vous autorisez ces organismes à communiquer occasionnellement avec vous si elle le juge nécessaire afin de vous apporter des informations complémentaires via les coordonnées collectées dans le formulaire.
</t>
    </r>
    <r>
      <rPr>
        <i/>
        <sz val="8"/>
        <rFont val="Arial Unicode MS"/>
        <family val="2"/>
      </rPr>
      <t xml:space="preserve">Afin de protéger la confidentialité de vos données personnelles, la FGSAM s’engage à sécuriser, à ne pas divulguer, à ne pas transmettre ni partager vos données personnelles avec des entités, entreprises ou organismes non mentionnés au RGPD conformément à notre politique de
</t>
    </r>
    <r>
      <rPr>
        <i/>
        <sz val="8"/>
        <rFont val="Arial Unicode MS"/>
        <family val="2"/>
      </rPr>
      <t>protection des données (disponible sur le site www.apimarne.fr ou par courrier adressé à la FGSAM)</t>
    </r>
  </si>
  <si>
    <r>
      <rPr>
        <b/>
        <sz val="11"/>
        <rFont val="Times New Roman"/>
        <family val="1"/>
      </rPr>
      <t xml:space="preserve">GROUPAMA - </t>
    </r>
    <r>
      <rPr>
        <sz val="11"/>
        <rFont val="Times New Roman"/>
        <family val="1"/>
      </rPr>
      <t xml:space="preserve">Caisse locale de Reims 24, Boulevard Roederer - 51100 REIMS
</t>
    </r>
    <r>
      <rPr>
        <b/>
        <sz val="11"/>
        <rFont val="Times New Roman"/>
        <family val="1"/>
      </rPr>
      <t xml:space="preserve">N° du contrat collectif : 80014184J0001–05
</t>
    </r>
    <r>
      <rPr>
        <sz val="12"/>
        <rFont val="Times New Roman"/>
        <family val="1"/>
      </rPr>
      <t xml:space="preserve">Groupement Apicole Sociétaire  </t>
    </r>
    <r>
      <rPr>
        <sz val="12"/>
        <rFont val="Wingdings"/>
        <charset val="2"/>
      </rPr>
      <t></t>
    </r>
    <r>
      <rPr>
        <b/>
        <sz val="12"/>
        <rFont val="Times New Roman"/>
        <family val="1"/>
      </rPr>
      <t xml:space="preserve">F.G.S.A.M.
</t>
    </r>
    <r>
      <rPr>
        <sz val="8"/>
        <rFont val="Times New Roman"/>
        <family val="1"/>
      </rPr>
      <t xml:space="preserve">(Fédération Des Groupements et Syndicats Apicoles de la Marne)
</t>
    </r>
    <r>
      <rPr>
        <sz val="12"/>
        <rFont val="Times New Roman"/>
        <family val="1"/>
      </rPr>
      <t xml:space="preserve">Maison des Agriculteurs
</t>
    </r>
    <r>
      <rPr>
        <sz val="10"/>
        <rFont val="Times New Roman"/>
        <family val="1"/>
      </rPr>
      <t>2, rue Léon Patoux - 51664 REIMS CEDEX</t>
    </r>
  </si>
  <si>
    <r>
      <rPr>
        <b/>
        <sz val="12"/>
        <rFont val="Times New Roman"/>
        <family val="1"/>
      </rPr>
      <t>Nom:</t>
    </r>
  </si>
  <si>
    <r>
      <rPr>
        <b/>
        <sz val="12"/>
        <rFont val="Times New Roman"/>
        <family val="1"/>
      </rPr>
      <t>Prénom:</t>
    </r>
  </si>
  <si>
    <r>
      <rPr>
        <b/>
        <sz val="12"/>
        <rFont val="Times New Roman"/>
        <family val="1"/>
      </rPr>
      <t>Adresse :</t>
    </r>
  </si>
  <si>
    <r>
      <rPr>
        <b/>
        <sz val="12"/>
        <rFont val="Times New Roman"/>
        <family val="1"/>
      </rPr>
      <t>Code postal :</t>
    </r>
  </si>
  <si>
    <r>
      <rPr>
        <b/>
        <sz val="12"/>
        <rFont val="Times New Roman"/>
        <family val="1"/>
      </rPr>
      <t>Commune :</t>
    </r>
  </si>
  <si>
    <r>
      <rPr>
        <b/>
        <sz val="12"/>
        <rFont val="Times New Roman"/>
        <family val="1"/>
      </rPr>
      <t>N° Téléphone :</t>
    </r>
  </si>
  <si>
    <r>
      <rPr>
        <b/>
        <sz val="12"/>
        <rFont val="Times New Roman"/>
        <family val="1"/>
      </rPr>
      <t>Date de naissance :</t>
    </r>
  </si>
  <si>
    <r>
      <rPr>
        <b/>
        <sz val="12"/>
        <rFont val="Times New Roman"/>
        <family val="1"/>
      </rPr>
      <t>Email :</t>
    </r>
  </si>
  <si>
    <r>
      <rPr>
        <sz val="12"/>
        <rFont val="Times New Roman"/>
        <family val="1"/>
      </rPr>
      <t>DESCRIPTION DU RISQUE</t>
    </r>
  </si>
  <si>
    <r>
      <rPr>
        <sz val="9"/>
        <rFont val="Times New Roman"/>
        <family val="1"/>
      </rPr>
      <t>Commune</t>
    </r>
  </si>
  <si>
    <r>
      <rPr>
        <sz val="9"/>
        <rFont val="Times New Roman"/>
        <family val="1"/>
      </rPr>
      <t xml:space="preserve">Rucher
</t>
    </r>
    <r>
      <rPr>
        <sz val="9"/>
        <rFont val="Times New Roman"/>
        <family val="1"/>
      </rPr>
      <t>N°</t>
    </r>
  </si>
  <si>
    <r>
      <rPr>
        <sz val="9"/>
        <rFont val="Times New Roman"/>
        <family val="1"/>
      </rPr>
      <t xml:space="preserve">Nombre de
</t>
    </r>
    <r>
      <rPr>
        <sz val="9"/>
        <rFont val="Times New Roman"/>
        <family val="1"/>
      </rPr>
      <t>ruches</t>
    </r>
  </si>
  <si>
    <r>
      <rPr>
        <sz val="9"/>
        <rFont val="Times New Roman"/>
        <family val="1"/>
      </rPr>
      <t>lieu-dit ou emplacement</t>
    </r>
  </si>
  <si>
    <r>
      <rPr>
        <sz val="9"/>
        <rFont val="Times New Roman"/>
        <family val="1"/>
      </rPr>
      <t>Code postal</t>
    </r>
  </si>
  <si>
    <r>
      <rPr>
        <i/>
        <sz val="9"/>
        <rFont val="Arial Unicode MS"/>
        <family val="2"/>
      </rPr>
      <t>Si vous avez plus de 6 ruchers merci de joindre un imprimé avec la totalité de vos ruchers</t>
    </r>
  </si>
  <si>
    <r>
      <rPr>
        <sz val="14"/>
        <rFont val="Wingdings"/>
        <charset val="2"/>
      </rPr>
      <t></t>
    </r>
    <r>
      <rPr>
        <u/>
        <sz val="14"/>
        <rFont val="Bookman Old Style"/>
        <family val="1"/>
      </rPr>
      <t>COTISATIONS</t>
    </r>
  </si>
  <si>
    <r>
      <rPr>
        <sz val="12"/>
        <rFont val="Wingdings"/>
        <charset val="2"/>
      </rPr>
      <t></t>
    </r>
    <r>
      <rPr>
        <b/>
        <sz val="14"/>
        <rFont val="Times New Roman"/>
        <family val="1"/>
      </rPr>
      <t>Cotisation Fédérale* proportionnelle  (</t>
    </r>
    <r>
      <rPr>
        <b/>
        <sz val="12"/>
        <rFont val="Times New Roman"/>
        <family val="1"/>
      </rPr>
      <t xml:space="preserve">dont 0,04€   </t>
    </r>
    <r>
      <rPr>
        <b/>
        <sz val="14"/>
        <rFont val="Times New Roman"/>
        <family val="1"/>
      </rPr>
      <t>de redevance éco-emballage</t>
    </r>
  </si>
  <si>
    <r>
      <rPr>
        <b/>
        <sz val="14"/>
        <rFont val="Times New Roman"/>
        <family val="1"/>
      </rPr>
      <t>(obligatoire) :</t>
    </r>
  </si>
  <si>
    <r>
      <rPr>
        <sz val="14"/>
        <rFont val="Wingdings"/>
        <charset val="2"/>
      </rPr>
      <t></t>
    </r>
    <r>
      <rPr>
        <u/>
        <sz val="14"/>
        <rFont val="Bookman Old Style"/>
        <family val="1"/>
      </rPr>
      <t>ASSURANCE</t>
    </r>
  </si>
  <si>
    <r>
      <rPr>
        <sz val="10"/>
        <rFont val="Times New Roman"/>
        <family val="1"/>
      </rPr>
      <t>/ ruche x</t>
    </r>
  </si>
  <si>
    <r>
      <rPr>
        <sz val="14"/>
        <rFont val="Wingdings"/>
        <charset val="2"/>
      </rPr>
      <t></t>
    </r>
    <r>
      <rPr>
        <u/>
        <sz val="14"/>
        <rFont val="Bookman Old Style"/>
        <family val="1"/>
      </rPr>
      <t>ABONNEMENTS A TARIF PRIVILIGIE</t>
    </r>
  </si>
  <si>
    <r>
      <rPr>
        <b/>
        <sz val="12"/>
        <rFont val="Times New Roman"/>
        <family val="1"/>
      </rPr>
      <t>Réservé aux adhérents des Syndicats d'Epernay ou de Reims :</t>
    </r>
  </si>
  <si>
    <r>
      <rPr>
        <sz val="10"/>
        <rFont val="Times New Roman"/>
        <family val="1"/>
      </rPr>
      <t xml:space="preserve">L'Abeille de France (SNA) :
</t>
    </r>
    <r>
      <rPr>
        <i/>
        <sz val="10"/>
        <rFont val="Arial Unicode MS"/>
        <family val="2"/>
      </rPr>
      <t>Ou</t>
    </r>
  </si>
  <si>
    <r>
      <rPr>
        <sz val="10"/>
        <rFont val="Times New Roman"/>
        <family val="1"/>
      </rPr>
      <t>Prix de l'abonnement  =</t>
    </r>
  </si>
  <si>
    <r>
      <rPr>
        <b/>
        <sz val="19"/>
        <rFont val="Times New Roman"/>
        <family val="1"/>
      </rPr>
      <t xml:space="preserve">APPEL DE COTISATIONS POUR L'ANNEE 2022
</t>
    </r>
    <r>
      <rPr>
        <sz val="12"/>
        <rFont val="Times New Roman"/>
        <family val="1"/>
      </rPr>
      <t xml:space="preserve">* * * * * * * * * * * * * * * * * * * * * *
</t>
    </r>
  </si>
  <si>
    <t>X</t>
  </si>
  <si>
    <t>DEMANDE D'ADHESION
A JOINDRE AVOTRE COTISATION SYNDICALE</t>
  </si>
  <si>
    <t xml:space="preserve">Nombre de ruches: </t>
  </si>
  <si>
    <t>=</t>
  </si>
  <si>
    <r>
      <rPr>
        <b/>
        <sz val="14"/>
        <color indexed="48"/>
        <rFont val="Times New Roman"/>
        <family val="1"/>
      </rPr>
      <t>OPTION 1</t>
    </r>
    <r>
      <rPr>
        <sz val="14"/>
        <color indexed="8"/>
        <rFont val="Times New Roman"/>
        <family val="1"/>
      </rPr>
      <t xml:space="preserve"> :</t>
    </r>
    <r>
      <rPr>
        <sz val="10"/>
        <color indexed="8"/>
        <rFont val="Times New Roman"/>
        <family val="1"/>
        <charset val="204"/>
      </rPr>
      <t xml:space="preserve"> Adhésion - Responsabilité civile - Protection juridique uniquement, insolvabilité des tiers :</t>
    </r>
  </si>
  <si>
    <r>
      <rPr>
        <b/>
        <sz val="14"/>
        <color indexed="48"/>
        <rFont val="Times New Roman"/>
        <family val="1"/>
      </rPr>
      <t>OPTION 2</t>
    </r>
    <r>
      <rPr>
        <sz val="14"/>
        <color indexed="8"/>
        <rFont val="Times New Roman"/>
        <family val="1"/>
      </rPr>
      <t xml:space="preserve"> :</t>
    </r>
    <r>
      <rPr>
        <sz val="10"/>
        <color indexed="8"/>
        <rFont val="Times New Roman"/>
        <family val="1"/>
        <charset val="204"/>
      </rPr>
      <t xml:space="preserve"> Responsabilité civile - Protection juridique – Insolvabilité des tiers - Incendie - Tempête – garanties annexes, garanties :       forfait maximum par ruche: 40 € par ruche.</t>
    </r>
  </si>
  <si>
    <r>
      <rPr>
        <b/>
        <sz val="14"/>
        <color indexed="48"/>
        <rFont val="Times New Roman"/>
        <family val="1"/>
      </rPr>
      <t>OPTION 3</t>
    </r>
    <r>
      <rPr>
        <sz val="14"/>
        <color indexed="8"/>
        <rFont val="Times New Roman"/>
        <family val="1"/>
      </rPr>
      <t xml:space="preserve"> :</t>
    </r>
    <r>
      <rPr>
        <sz val="10"/>
        <color indexed="8"/>
        <rFont val="Times New Roman"/>
        <family val="1"/>
        <charset val="204"/>
      </rPr>
      <t xml:space="preserve"> Responsabilité civile - Protection juridique – Insolvabilité des tiers - Incendie -Tempête – Vol et détériorations, garanties A : forfait maximum par ruche 61 </t>
    </r>
  </si>
  <si>
    <r>
      <rPr>
        <b/>
        <sz val="14"/>
        <color indexed="48"/>
        <rFont val="Times New Roman"/>
        <family val="1"/>
      </rPr>
      <t>OPTION 4</t>
    </r>
    <r>
      <rPr>
        <sz val="14"/>
        <color indexed="8"/>
        <rFont val="Times New Roman"/>
        <family val="1"/>
      </rPr>
      <t xml:space="preserve"> :</t>
    </r>
    <r>
      <rPr>
        <sz val="10"/>
        <color indexed="8"/>
        <rFont val="Times New Roman"/>
        <family val="1"/>
        <charset val="204"/>
      </rPr>
      <t xml:space="preserve"> Responsabilité civile - Protection juridique – Insolvabilité des tiers - Incendie - Tempête – Vol et détériorations -
Mortalité des abeilles garanties B : forfait : maximum par ruche : 107 €</t>
    </r>
  </si>
  <si>
    <t>L'attention du proposant est attirée sur le fait que :
-  Toute réticence ou fausse déclaration intentionnelle de sa part entraîne la nullité de son adhésion au contrat collectif (art. L. 113.8 du Code des Assurances).
- Toute omission ou déclaration inexacte l'expose à supporter la charge d'une partie des indemnités (Art. L. 113.9 du Code des Assurances).
Le proposant déclare que les élevages apicoles proposés à l'assurance sont indemnes de maladies légalement contagieuses et aspergillomycose.</t>
  </si>
  <si>
    <t>Date:</t>
  </si>
  <si>
    <t>Signature (obligatoire) :</t>
  </si>
  <si>
    <r>
      <rPr>
        <b/>
        <sz val="12"/>
        <rFont val="Times New Roman"/>
        <family val="1"/>
      </rPr>
      <t xml:space="preserve">IMPORTANT :  </t>
    </r>
    <r>
      <rPr>
        <b/>
        <sz val="10"/>
        <rFont val="Times New Roman"/>
        <family val="1"/>
      </rPr>
      <t xml:space="preserve">Il n'y a pas d'envoi de récépissé 
</t>
    </r>
    <r>
      <rPr>
        <b/>
        <i/>
        <sz val="10"/>
        <rFont val="Times New Roman"/>
        <family val="1"/>
      </rPr>
      <t xml:space="preserve">– En cas de sinistre, envoyez un mail contenant les informations et documents indiqués ci-dessous à l'adresse suivante: </t>
    </r>
    <r>
      <rPr>
        <b/>
        <i/>
        <sz val="10"/>
        <color indexed="48"/>
        <rFont val="Times New Roman"/>
        <family val="1"/>
      </rPr>
      <t>assurances@apimarne.fr</t>
    </r>
    <r>
      <rPr>
        <b/>
        <i/>
        <sz val="10"/>
        <rFont val="Times New Roman"/>
        <family val="1"/>
      </rPr>
      <t xml:space="preserve">
                 * Document signé qui décrit le sinistre.
                 * Fichier de déclaration de ruchers.
                 * Fichier de dépot de plainte (si vol ou dégradations).
                 * Photos
</t>
    </r>
    <r>
      <rPr>
        <b/>
        <i/>
        <sz val="12"/>
        <color indexed="30"/>
        <rFont val="Times New Roman"/>
        <family val="1"/>
      </rPr>
      <t xml:space="preserve">Si vous avez besoin d’un justificatif merci d’en faire la demande sur le site APIMARNE.FR
</t>
    </r>
    <r>
      <rPr>
        <sz val="9"/>
        <rFont val="Times New Roman"/>
        <family val="1"/>
      </rPr>
      <t xml:space="preserve">Le proposant désigné ci-dessus adhère sans réserve, pour la durée de l'exercice, au contrat souscrit par la Fédération des Groupements et Syndicats Apicoles de la Marne désignée ci-dessus et demande à être garanti selon celle des trois formules ci-après qu'il a expressément choisie.
</t>
    </r>
    <r>
      <rPr>
        <i/>
        <sz val="12"/>
        <color indexed="10"/>
        <rFont val="Arial Unicode MS"/>
        <family val="2"/>
      </rPr>
      <t>Attention: Une seule option possible pour toutes vos ruches</t>
    </r>
    <r>
      <rPr>
        <sz val="10"/>
        <rFont val="Arial Unicode MS"/>
        <family val="2"/>
      </rPr>
      <t>.</t>
    </r>
  </si>
  <si>
    <t xml:space="preserve">Nom :                                                                        </t>
  </si>
  <si>
    <t>Prénom:</t>
  </si>
  <si>
    <t xml:space="preserve">ruches </t>
  </si>
  <si>
    <r>
      <rPr>
        <sz val="14"/>
        <rFont val="Wingdings"/>
        <charset val="2"/>
      </rPr>
      <t xml:space="preserve">
</t>
    </r>
    <r>
      <rPr>
        <u/>
        <sz val="14"/>
        <rFont val="Bookman Old Style"/>
        <family val="1"/>
      </rPr>
      <t xml:space="preserve">ABONNEMENTS AUX AUTRES REVUES
</t>
    </r>
    <r>
      <rPr>
        <b/>
        <sz val="12"/>
        <rFont val="Times New Roman"/>
        <family val="1"/>
      </rPr>
      <t xml:space="preserve">L'Abeille de France </t>
    </r>
    <r>
      <rPr>
        <b/>
        <sz val="10"/>
        <rFont val="Times New Roman"/>
        <family val="1"/>
      </rPr>
      <t xml:space="preserve">:  </t>
    </r>
    <r>
      <rPr>
        <sz val="10"/>
        <rFont val="Times New Roman"/>
        <family val="1"/>
      </rPr>
      <t xml:space="preserve">Prix de l'abonnement  =
</t>
    </r>
    <r>
      <rPr>
        <b/>
        <sz val="12"/>
        <rFont val="Times New Roman"/>
        <family val="1"/>
      </rPr>
      <t xml:space="preserve">Abeille et Fleurs :       </t>
    </r>
    <r>
      <rPr>
        <sz val="10"/>
        <rFont val="Times New Roman"/>
        <family val="1"/>
      </rPr>
      <t xml:space="preserve">Prix de l’abonnement  =
</t>
    </r>
    <r>
      <rPr>
        <b/>
        <sz val="12"/>
        <rFont val="Times New Roman"/>
        <family val="1"/>
      </rPr>
      <t xml:space="preserve">Info-Reines </t>
    </r>
    <r>
      <rPr>
        <b/>
        <sz val="10"/>
        <rFont val="Times New Roman"/>
        <family val="1"/>
      </rPr>
      <t xml:space="preserve">(ANERCEA) :         </t>
    </r>
    <r>
      <rPr>
        <sz val="10"/>
        <rFont val="Times New Roman"/>
        <family val="1"/>
      </rPr>
      <t xml:space="preserve">Prix de l'abonnement  </t>
    </r>
    <r>
      <rPr>
        <b/>
        <sz val="10"/>
        <rFont val="Times New Roman"/>
        <family val="1"/>
      </rPr>
      <t xml:space="preserve">=
</t>
    </r>
    <r>
      <rPr>
        <b/>
        <sz val="12"/>
        <rFont val="Times New Roman"/>
        <family val="1"/>
      </rPr>
      <t xml:space="preserve">Info-Reines </t>
    </r>
    <r>
      <rPr>
        <b/>
        <sz val="10"/>
        <rFont val="Times New Roman"/>
        <family val="1"/>
      </rPr>
      <t xml:space="preserve">(ANERCEA) </t>
    </r>
    <r>
      <rPr>
        <b/>
        <sz val="12"/>
        <rFont val="Times New Roman"/>
        <family val="1"/>
      </rPr>
      <t xml:space="preserve">:       </t>
    </r>
    <r>
      <rPr>
        <sz val="10"/>
        <rFont val="Times New Roman"/>
        <family val="1"/>
      </rPr>
      <t xml:space="preserve">Adhésion et abonnement  =
</t>
    </r>
    <r>
      <rPr>
        <b/>
        <sz val="12"/>
        <rFont val="Times New Roman"/>
        <family val="1"/>
      </rPr>
      <t xml:space="preserve">Sante de l’Abeille :                 </t>
    </r>
    <r>
      <rPr>
        <sz val="10"/>
        <rFont val="Times New Roman"/>
        <family val="1"/>
      </rPr>
      <t>Prix de l'abonnement  =</t>
    </r>
  </si>
  <si>
    <r>
      <rPr>
        <sz val="9"/>
        <rFont val="Times New Roman"/>
        <family val="1"/>
      </rPr>
      <t xml:space="preserve">(1) </t>
    </r>
    <r>
      <rPr>
        <b/>
        <sz val="9"/>
        <rFont val="Times New Roman"/>
        <family val="1"/>
      </rPr>
      <t xml:space="preserve">S.N.A. </t>
    </r>
    <r>
      <rPr>
        <sz val="9"/>
        <rFont val="Times New Roman"/>
        <family val="1"/>
      </rPr>
      <t xml:space="preserve">: </t>
    </r>
    <r>
      <rPr>
        <b/>
        <sz val="9"/>
        <rFont val="Times New Roman"/>
        <family val="1"/>
      </rPr>
      <t>S</t>
    </r>
    <r>
      <rPr>
        <sz val="9"/>
        <rFont val="Times New Roman"/>
        <family val="1"/>
      </rPr>
      <t xml:space="preserve">yndicat </t>
    </r>
    <r>
      <rPr>
        <b/>
        <sz val="9"/>
        <rFont val="Times New Roman"/>
        <family val="1"/>
      </rPr>
      <t>N</t>
    </r>
    <r>
      <rPr>
        <sz val="9"/>
        <rFont val="Times New Roman"/>
        <family val="1"/>
      </rPr>
      <t>ational d'</t>
    </r>
    <r>
      <rPr>
        <b/>
        <sz val="9"/>
        <rFont val="Times New Roman"/>
        <family val="1"/>
      </rPr>
      <t>A</t>
    </r>
    <r>
      <rPr>
        <sz val="9"/>
        <rFont val="Times New Roman"/>
        <family val="1"/>
      </rPr>
      <t xml:space="preserve">piculture
(2) </t>
    </r>
    <r>
      <rPr>
        <b/>
        <sz val="9"/>
        <rFont val="Times New Roman"/>
        <family val="1"/>
      </rPr>
      <t>U.N.A.F</t>
    </r>
    <r>
      <rPr>
        <sz val="9"/>
        <rFont val="Times New Roman"/>
        <family val="1"/>
      </rPr>
      <t xml:space="preserve">. : </t>
    </r>
    <r>
      <rPr>
        <b/>
        <sz val="9"/>
        <rFont val="Times New Roman"/>
        <family val="1"/>
      </rPr>
      <t>U</t>
    </r>
    <r>
      <rPr>
        <sz val="9"/>
        <rFont val="Times New Roman"/>
        <family val="1"/>
      </rPr>
      <t xml:space="preserve">nion </t>
    </r>
    <r>
      <rPr>
        <b/>
        <sz val="9"/>
        <rFont val="Times New Roman"/>
        <family val="1"/>
      </rPr>
      <t>N</t>
    </r>
    <r>
      <rPr>
        <sz val="9"/>
        <rFont val="Times New Roman"/>
        <family val="1"/>
      </rPr>
      <t>ationale de l'</t>
    </r>
    <r>
      <rPr>
        <b/>
        <sz val="9"/>
        <rFont val="Times New Roman"/>
        <family val="1"/>
      </rPr>
      <t>A</t>
    </r>
    <r>
      <rPr>
        <sz val="9"/>
        <rFont val="Times New Roman"/>
        <family val="1"/>
      </rPr>
      <t xml:space="preserve">piculture </t>
    </r>
    <r>
      <rPr>
        <b/>
        <sz val="9"/>
        <rFont val="Times New Roman"/>
        <family val="1"/>
      </rPr>
      <t>F</t>
    </r>
    <r>
      <rPr>
        <sz val="9"/>
        <rFont val="Times New Roman"/>
        <family val="1"/>
      </rPr>
      <t xml:space="preserve">rançaise
</t>
    </r>
    <r>
      <rPr>
        <b/>
        <sz val="10"/>
        <rFont val="Times New Roman"/>
        <family val="1"/>
      </rPr>
      <t xml:space="preserve">Maison des Agriculteurs – 2 Rue Léon Patoux –CS 50001- 51664 REIMS Cedex 
</t>
    </r>
  </si>
  <si>
    <t>BON DE COMMANDE MEDICAMENTS Saison 2022</t>
  </si>
  <si>
    <t xml:space="preserve"> à nous transmettre avec votre règlement et la copie de votre déclaration de ruchers</t>
  </si>
  <si>
    <t>Je choisi comme lieu de retrait (mettre une croix "X" dans la case choisie) :</t>
  </si>
  <si>
    <t xml:space="preserve">Reims (Lycée agricole de Thillois)   </t>
  </si>
  <si>
    <t xml:space="preserve">Châlons en Champagne (8 Rue Berlioz Courtisols) </t>
  </si>
  <si>
    <t xml:space="preserve"> Epernay (3 rue des Barres 51120 Soizy aux Bois) </t>
  </si>
  <si>
    <t xml:space="preserve"> Ste Ménéhould (Rucher école de Moiremont)</t>
  </si>
  <si>
    <t>Tableau des commandes:</t>
  </si>
  <si>
    <t>Désignation:</t>
  </si>
  <si>
    <t>Quantité</t>
  </si>
  <si>
    <t>Prix unitaire TTC</t>
  </si>
  <si>
    <t>Poids(g)</t>
  </si>
  <si>
    <t>Total TTC</t>
  </si>
  <si>
    <t>APILIFE VAR (Thymol) – Boite de 2 plaques. (3 plaques pour 1 ruche)</t>
  </si>
  <si>
    <t>Poids total de ma commande:</t>
  </si>
  <si>
    <t>Si vous avez choisi l'envoi de vos produits par la poste, rajoutez les frais de port</t>
  </si>
  <si>
    <t>Frais de port</t>
  </si>
  <si>
    <r>
      <t>Conditions pour bénéficier de ces tarifs :</t>
    </r>
    <r>
      <rPr>
        <sz val="10"/>
        <color indexed="8"/>
        <rFont val="Times New Roman"/>
        <family val="1"/>
      </rPr>
      <t xml:space="preserve"> </t>
    </r>
  </si>
  <si>
    <t>En signant ce bon de commande, je m’engage à respecter les points suivants :</t>
  </si>
  <si>
    <t>• D’effectuer la déclaration des ruchers (Récépissé de déclaration de ruchers exigé à la commande).</t>
  </si>
  <si>
    <t>• De respecter les consignes inscrites sur l’ordonnance.</t>
  </si>
  <si>
    <t>• D’accepter la visite du vétérinaire conseil (1fois tous les 5 ans) et lui présenter le registre d’élevage.</t>
  </si>
  <si>
    <t>• De commander dans les délais prévus les quantités nécessaires au traitement de mes seules ruches.</t>
  </si>
  <si>
    <t>Nous vous invitons à faire, pour rappel, un scan ou une copie de votre commande.</t>
  </si>
  <si>
    <r>
      <t>L</t>
    </r>
    <r>
      <rPr>
        <sz val="11"/>
        <color indexed="8"/>
        <rFont val="Times New Roman"/>
        <family val="1"/>
      </rPr>
      <t>e règlement Général de protection des données n°2016/679 impose à toute association ou syndicat de recueillir le consentement de ses membres pour l'utilisation de ses données personnelles. En signant ce bon de commande, j'autorise le FGSAM et le GDSA51 à utiliser mes données pour communiquer avec moi pour des sujets apicoles. Elles ne pourront en aucun cas être communiquées à d'autres entités.</t>
    </r>
  </si>
  <si>
    <t>Signature obligatoire précédée de la mention « lu et approuvé » pour confirmer votre commande</t>
  </si>
  <si>
    <r>
      <t xml:space="preserve">Pour toute question sur ce bon de commande écrire à : </t>
    </r>
    <r>
      <rPr>
        <i/>
        <u/>
        <sz val="12"/>
        <color indexed="30"/>
        <rFont val="Times New Roman"/>
        <family val="1"/>
      </rPr>
      <t>pse@apimarne.fr</t>
    </r>
  </si>
  <si>
    <r>
      <t xml:space="preserve">Arrondissement de VITRY-LE-FRANCOIS
</t>
    </r>
    <r>
      <rPr>
        <b/>
        <sz val="10"/>
        <color indexed="12"/>
        <rFont val="Times New Roman"/>
        <family val="1"/>
      </rPr>
      <t>LE RUCHER VITRYAT</t>
    </r>
    <r>
      <rPr>
        <b/>
        <sz val="10"/>
        <rFont val="Times New Roman"/>
        <family val="1"/>
      </rPr>
      <t xml:space="preserve">
Monsieur Guy CHAMBRON
12 ruelle du gué
51330 GIVRY EN ARGONNE</t>
    </r>
  </si>
  <si>
    <r>
      <rPr>
        <b/>
        <sz val="12"/>
        <rFont val="Times New Roman"/>
        <family val="1"/>
      </rPr>
      <t>TOTAL GENERAL A REGLER (</t>
    </r>
    <r>
      <rPr>
        <b/>
        <sz val="12"/>
        <color indexed="10"/>
        <rFont val="Times New Roman"/>
        <family val="1"/>
      </rPr>
      <t>Chèque au nom de votre syndicat</t>
    </r>
    <r>
      <rPr>
        <b/>
        <sz val="12"/>
        <rFont val="Times New Roman"/>
        <family val="1"/>
      </rPr>
      <t xml:space="preserve">) </t>
    </r>
    <r>
      <rPr>
        <sz val="12"/>
        <rFont val="Times New Roman"/>
        <family val="1"/>
      </rPr>
      <t>=                                                                                                   =</t>
    </r>
  </si>
  <si>
    <t>N° API</t>
  </si>
  <si>
    <t>N° Apiculteur</t>
  </si>
  <si>
    <r>
      <t>Retrait de votre commande :</t>
    </r>
    <r>
      <rPr>
        <i/>
        <sz val="11"/>
        <color indexed="8"/>
        <rFont val="Times New Roman"/>
        <family val="1"/>
      </rPr>
      <t xml:space="preserve">   </t>
    </r>
    <r>
      <rPr>
        <i/>
        <sz val="11"/>
        <color indexed="28"/>
        <rFont val="Times New Roman"/>
        <family val="1"/>
      </rPr>
      <t xml:space="preserve">Les commandes seront à retirer lors des 5 demi-journées prévues à cet effet (voir dates ci-dessous). Vous pouvez aussi opter pour l’envoi par courrier (des frais postaux seront rajoutés à votre bon de commande. ATTENTION 10kgs max autorisé, si supérieur contactez le responsable du PSE: </t>
    </r>
    <r>
      <rPr>
        <i/>
        <sz val="11"/>
        <color indexed="48"/>
        <rFont val="Times New Roman"/>
        <family val="1"/>
      </rPr>
      <t>pse@apimarne.fr</t>
    </r>
    <r>
      <rPr>
        <i/>
        <sz val="11"/>
        <color indexed="28"/>
        <rFont val="Times New Roman"/>
        <family val="1"/>
      </rPr>
      <t>)</t>
    </r>
    <r>
      <rPr>
        <i/>
        <sz val="10"/>
        <color indexed="8"/>
        <rFont val="Times New Roman"/>
        <family val="1"/>
      </rPr>
      <t>.</t>
    </r>
  </si>
  <si>
    <t>N° Apiculteur :</t>
  </si>
  <si>
    <t>Raison Sociale:</t>
  </si>
  <si>
    <t>Samedi 2 Avril 9H00-11H00</t>
  </si>
  <si>
    <t>Samedi 9 Avril 9H00-11H00</t>
  </si>
  <si>
    <t>Samedi 16 Avril 9H00-11H00</t>
  </si>
  <si>
    <t>Samedi 23 Avril 9H00-10H30</t>
  </si>
  <si>
    <t>Samedi 23 Avril 14H00 - 15H00</t>
  </si>
  <si>
    <r>
      <rPr>
        <sz val="12"/>
        <rFont val="Wingdings"/>
        <charset val="2"/>
      </rPr>
      <t>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Nombre de ruches à assurer :</t>
    </r>
  </si>
  <si>
    <t xml:space="preserve"> Vitry le François (Salle de la FDSEA de Vitry) </t>
  </si>
  <si>
    <t>Je demande l’envoi de ma commande par courrier (frais postaux en sus)</t>
  </si>
  <si>
    <r>
      <t xml:space="preserve">Arrondissement de CHALONS-EN-CHAMPAGNE
</t>
    </r>
    <r>
      <rPr>
        <b/>
        <sz val="10"/>
        <color indexed="12"/>
        <rFont val="Times New Roman"/>
        <family val="1"/>
      </rPr>
      <t>"L'ABEILLE MARNAISE" - UNAF (2)</t>
    </r>
    <r>
      <rPr>
        <b/>
        <sz val="10"/>
        <rFont val="Times New Roman"/>
        <family val="1"/>
      </rPr>
      <t xml:space="preserve">
Monsieur AUPERIN Maurice, Trésorier 
551 rue du Gué 
51460 COURTISOLS</t>
    </r>
  </si>
  <si>
    <r>
      <t xml:space="preserve">Arrondissement d'EPERNAY
</t>
    </r>
    <r>
      <rPr>
        <b/>
        <sz val="10"/>
        <color indexed="12"/>
        <rFont val="Times New Roman"/>
        <family val="1"/>
      </rPr>
      <t>L'ABEILLE SPARNACIENNE - SNA (1)</t>
    </r>
    <r>
      <rPr>
        <b/>
        <sz val="10"/>
        <rFont val="Times New Roman"/>
        <family val="1"/>
      </rPr>
      <t xml:space="preserve">
Monsieur DIDIER CHRISTOPHE
29 GRANDE RUE
51530 CUIS
</t>
    </r>
  </si>
  <si>
    <r>
      <rPr>
        <sz val="12"/>
        <rFont val="Wingdings"/>
        <charset val="2"/>
      </rPr>
      <t></t>
    </r>
    <r>
      <rPr>
        <b/>
        <sz val="12"/>
        <rFont val="Times New Roman"/>
        <family val="1"/>
      </rPr>
      <t xml:space="preserve">Cotisation Fédérale*
</t>
    </r>
    <r>
      <rPr>
        <sz val="10"/>
        <rFont val="Times New Roman"/>
        <family val="1"/>
      </rPr>
      <t>*FGSAM+ GDSA + Syndicats d'arrondissements (Epernay, Châlons, Reims, Vitry, Menou)</t>
    </r>
  </si>
  <si>
    <r>
      <rPr>
        <b/>
        <sz val="12"/>
        <rFont val="Times New Roman"/>
        <family val="1"/>
      </rPr>
      <t xml:space="preserve">Réservé aux adhérents des Syndicats de Châlons &amp; Vitry :
</t>
    </r>
    <r>
      <rPr>
        <vertAlign val="superscript"/>
        <sz val="11"/>
        <rFont val="Times New Roman"/>
        <family val="1"/>
      </rPr>
      <t xml:space="preserve">                                             Abeilles et Fleurs (UNAF) :                                </t>
    </r>
    <r>
      <rPr>
        <sz val="11"/>
        <rFont val="Times New Roman"/>
        <family val="1"/>
      </rPr>
      <t xml:space="preserve">Prix de l'abonnement  </t>
    </r>
    <r>
      <rPr>
        <b/>
        <sz val="11"/>
        <rFont val="Times New Roman"/>
        <family val="1"/>
      </rPr>
      <t>=</t>
    </r>
  </si>
  <si>
    <t>Profession :</t>
  </si>
  <si>
    <t>Passée cette date vous devrez vous adresser directement auprès du vétérinaire.</t>
  </si>
  <si>
    <r>
      <t xml:space="preserve">                  </t>
    </r>
    <r>
      <rPr>
        <b/>
        <u/>
        <sz val="14"/>
        <color indexed="10"/>
        <rFont val="Times New Roman"/>
        <family val="1"/>
      </rPr>
      <t>Avant le 31 Janvier 2022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à l’adresse suivante : </t>
    </r>
  </si>
  <si>
    <r>
      <t>OBLIGATOIRE: Si la commande est de 30% supérieure au nombre de ruches déclarées, indiquez ci-dessous la raison :</t>
    </r>
    <r>
      <rPr>
        <sz val="12"/>
        <color indexed="10"/>
        <rFont val="Arial"/>
        <family val="2"/>
      </rPr>
      <t xml:space="preserve"> 
</t>
    </r>
    <r>
      <rPr>
        <b/>
        <sz val="12"/>
        <color indexed="10"/>
        <rFont val="Arial"/>
        <family val="2"/>
      </rPr>
      <t>Sans motif, aucune commande ne sera effectuée.</t>
    </r>
  </si>
  <si>
    <r>
      <t xml:space="preserve">Arrondissement de REIMS
</t>
    </r>
    <r>
      <rPr>
        <b/>
        <sz val="10"/>
        <color indexed="12"/>
        <rFont val="Times New Roman"/>
        <family val="1"/>
      </rPr>
      <t>LA CHAMPAGNE APICOLE - SNA (1)</t>
    </r>
    <r>
      <rPr>
        <b/>
        <sz val="10"/>
        <color indexed="8"/>
        <rFont val="Times New Roman"/>
        <family val="1"/>
      </rPr>
      <t xml:space="preserve">
Madame Monique MAREIGNER 
3, route de Breuil
51140 VANDEUIL
</t>
    </r>
  </si>
  <si>
    <r>
      <rPr>
        <i/>
        <sz val="12"/>
        <color indexed="48"/>
        <rFont val="Times New Roman"/>
        <family val="1"/>
      </rPr>
      <t>S</t>
    </r>
    <r>
      <rPr>
        <sz val="12"/>
        <color indexed="48"/>
        <rFont val="Times New Roman"/>
        <family val="1"/>
      </rPr>
      <t xml:space="preserve">aisissez les informations dans l'onglet  "Assurances", elles seront reportées automatiquement dans les champs ci-dessous – </t>
    </r>
    <r>
      <rPr>
        <b/>
        <sz val="12"/>
        <color indexed="48"/>
        <rFont val="Times New Roman"/>
        <family val="1"/>
      </rPr>
      <t>Une seule option possible et veillez bien  à la signer.</t>
    </r>
  </si>
  <si>
    <t>FGSAM</t>
  </si>
  <si>
    <t>FDSEA Complexe Agricole du Mont Bernard</t>
  </si>
  <si>
    <t>Route de Suippes</t>
  </si>
  <si>
    <t>Mme GERGOINE Thérèse</t>
  </si>
  <si>
    <r>
      <rPr>
        <sz val="7"/>
        <color indexed="8"/>
        <rFont val="Times New Roman"/>
        <family val="1"/>
      </rPr>
      <t xml:space="preserve"> -  </t>
    </r>
    <r>
      <rPr>
        <sz val="11"/>
        <color indexed="8"/>
        <rFont val="Times New Roman"/>
        <family val="1"/>
      </rPr>
      <t xml:space="preserve">Être </t>
    </r>
    <r>
      <rPr>
        <b/>
        <sz val="11"/>
        <color indexed="10"/>
        <rFont val="Times New Roman"/>
        <family val="1"/>
      </rPr>
      <t>adhérent</t>
    </r>
    <r>
      <rPr>
        <sz val="11"/>
        <color indexed="8"/>
        <rFont val="Times New Roman"/>
        <family val="1"/>
      </rPr>
      <t xml:space="preserve"> à l’un des syndicats d’arrondissements de la MARNE</t>
    </r>
  </si>
  <si>
    <t>• Déclarer des maladies de classe 1.</t>
  </si>
  <si>
    <r>
      <t xml:space="preserve">Coût Total de ma commande                 </t>
    </r>
    <r>
      <rPr>
        <b/>
        <sz val="12"/>
        <color indexed="10"/>
        <rFont val="Times New Roman"/>
        <family val="1"/>
      </rPr>
      <t>Ordre du chèque : GDSA</t>
    </r>
    <r>
      <rPr>
        <sz val="12"/>
        <color rgb="FF0000FF"/>
        <rFont val="Times New Roman"/>
        <family val="1"/>
      </rPr>
      <t xml:space="preserve"> </t>
    </r>
    <r>
      <rPr>
        <b/>
        <sz val="12"/>
        <color rgb="FFFF0000"/>
        <rFont val="Times New Roman"/>
        <family val="1"/>
      </rPr>
      <t>Marne</t>
    </r>
  </si>
  <si>
    <t>Date et Signature</t>
  </si>
  <si>
    <r>
      <t xml:space="preserve"> - Avoir transmis ma commande avant le </t>
    </r>
    <r>
      <rPr>
        <b/>
        <sz val="10"/>
        <color indexed="10"/>
        <rFont val="Times New Roman"/>
        <family val="1"/>
      </rPr>
      <t xml:space="preserve">31 Janvier 2022 </t>
    </r>
  </si>
  <si>
    <r>
      <t xml:space="preserve"> - Avoir joint à sa commande sa </t>
    </r>
    <r>
      <rPr>
        <b/>
        <sz val="10"/>
        <color rgb="FFFF0000"/>
        <rFont val="Times New Roman"/>
        <family val="1"/>
      </rPr>
      <t xml:space="preserve">déclaration annuelle </t>
    </r>
    <r>
      <rPr>
        <sz val="10"/>
        <color rgb="FF000000"/>
        <rFont val="Times New Roman"/>
        <family val="1"/>
      </rPr>
      <t>de ruchers.</t>
    </r>
  </si>
  <si>
    <t>Nb ruches soignées</t>
  </si>
  <si>
    <t xml:space="preserve">N° SIRET </t>
  </si>
  <si>
    <t xml:space="preserve">Commune </t>
  </si>
  <si>
    <t>Email :</t>
  </si>
  <si>
    <t>Précisez ci-dessous, votre Syndicat, auquel vous retournerez par courrier ce document rempli, signé et accompagné de votre paiement.</t>
  </si>
  <si>
    <t>Mettre une CROIX (X) dans la case du syndicat d'arrondissement choisi.</t>
  </si>
  <si>
    <r>
      <t xml:space="preserve"> Date limite d'envoi: </t>
    </r>
    <r>
      <rPr>
        <b/>
        <sz val="10"/>
        <color rgb="FFFF0000"/>
        <rFont val="Times New Roman"/>
        <family val="1"/>
      </rPr>
      <t>31 Janvier 2022</t>
    </r>
  </si>
  <si>
    <t>APIVAR (Amitraz) – Boite de 10 lanières.        (1 boite pour 5  ruches)</t>
  </si>
  <si>
    <t>OXYBEE (Acide Oxalique) - Flacon de 888 g (pour 30 ruches)</t>
  </si>
  <si>
    <t>VARROMED (Acide Oxalique et formique). Bouteille de 555mL                              (traitement environ 3 ruches)</t>
  </si>
  <si>
    <t>Attention : le GDSA51 ne récupère pas les emballages et médicaments usagés, déposer les dans le bac "Incinération" de votre déchetterie.</t>
  </si>
  <si>
    <t>Nom:</t>
  </si>
  <si>
    <t>Prénom :</t>
  </si>
  <si>
    <t>Adresse :</t>
  </si>
  <si>
    <t>Code postal :</t>
  </si>
  <si>
    <t>Téléphone :</t>
  </si>
  <si>
    <t>• De tenir un registre d’élevage où seront notés les traitements et conserver les ordonnances, conformément à la réglementation.</t>
  </si>
  <si>
    <r>
      <rPr>
        <sz val="11"/>
        <color indexed="8"/>
        <rFont val="Times New Roman"/>
        <family val="1"/>
      </rPr>
      <t xml:space="preserve"> - Avoir joint à la commande son règlement à l’ordre de du </t>
    </r>
    <r>
      <rPr>
        <b/>
        <sz val="11"/>
        <color indexed="10"/>
        <rFont val="Times New Roman"/>
        <family val="1"/>
      </rPr>
      <t>GDSA 51</t>
    </r>
    <r>
      <rPr>
        <sz val="11"/>
        <color indexed="8"/>
        <rFont val="Times New Roman"/>
        <family val="1"/>
      </rPr>
      <t>.</t>
    </r>
    <r>
      <rPr>
        <sz val="10"/>
        <color rgb="FF000000"/>
        <rFont val="Times New Roman"/>
        <family val="1"/>
      </rPr>
      <t>( déposer vers le 1 mars)</t>
    </r>
  </si>
  <si>
    <t>NOM:</t>
  </si>
  <si>
    <t>51000 Châlons en Champagne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</si>
</sst>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€&quot;_-;\-* #,##0.00\ &quot;€&quot;_-;_-* &quot;-&quot;??\ &quot;€&quot;_-;_-@_-"/>
    <numFmt numFmtId="164" formatCode="\€0.00"/>
    <numFmt numFmtId="165" formatCode="\€0"/>
    <numFmt numFmtId="166" formatCode="0.00\€"/>
    <numFmt numFmtId="167" formatCode="dd/mm/yy;@"/>
    <numFmt numFmtId="168" formatCode="0.00\ &quot;€&quot;"/>
    <numFmt numFmtId="169" formatCode="0#&quot; &quot;##&quot; &quot;##&quot; &quot;##&quot; &quot;##"/>
    <numFmt numFmtId="170" formatCode="00000"/>
  </numFmts>
  <fonts count="103">
    <font>
      <sz val="10"/>
      <color rgb="FF000000"/>
      <name val="Times New Roman"/>
      <charset val="204"/>
    </font>
    <font>
      <sz val="10"/>
      <name val="Arial Unicode MS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Arial Unicode MS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8"/>
      <name val="Arial Unicode MS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Wingdings"/>
      <charset val="2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30"/>
      <name val="Times New Roman"/>
      <family val="1"/>
    </font>
    <font>
      <i/>
      <sz val="12"/>
      <color indexed="10"/>
      <name val="Arial Unicode MS"/>
      <family val="2"/>
    </font>
    <font>
      <sz val="14"/>
      <name val="Wingdings"/>
      <charset val="2"/>
    </font>
    <font>
      <u/>
      <sz val="14"/>
      <name val="Bookman Old Style"/>
      <family val="1"/>
    </font>
    <font>
      <i/>
      <sz val="10"/>
      <name val="Arial Unicode MS"/>
      <family val="2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48"/>
      <name val="Times New Roman"/>
      <family val="1"/>
    </font>
    <font>
      <b/>
      <i/>
      <sz val="10"/>
      <color indexed="48"/>
      <name val="Times New Roman"/>
      <family val="1"/>
    </font>
    <font>
      <sz val="12"/>
      <name val="Arial Unicode MS"/>
      <family val="2"/>
    </font>
    <font>
      <b/>
      <u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0"/>
      <name val="Arial"/>
      <family val="2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7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28"/>
      <name val="Times New Roman"/>
      <family val="1"/>
    </font>
    <font>
      <i/>
      <sz val="10"/>
      <color indexed="8"/>
      <name val="Times New Roman"/>
      <family val="1"/>
    </font>
    <font>
      <sz val="12"/>
      <name val="Calibri"/>
      <family val="2"/>
    </font>
    <font>
      <i/>
      <u/>
      <sz val="12"/>
      <color indexed="30"/>
      <name val="Times New Roman"/>
      <family val="1"/>
    </font>
    <font>
      <i/>
      <sz val="11"/>
      <color indexed="48"/>
      <name val="Times New Roman"/>
      <family val="1"/>
    </font>
    <font>
      <sz val="9"/>
      <name val="Calibri"/>
      <family val="2"/>
    </font>
    <font>
      <sz val="14"/>
      <name val="Times New Roman"/>
      <family val="1"/>
      <charset val="2"/>
    </font>
    <font>
      <sz val="12"/>
      <color indexed="48"/>
      <name val="Times New Roman"/>
      <family val="1"/>
    </font>
    <font>
      <i/>
      <sz val="12"/>
      <color indexed="48"/>
      <name val="Times New Roman"/>
      <family val="1"/>
    </font>
    <font>
      <b/>
      <sz val="12"/>
      <color indexed="48"/>
      <name val="Times New Roman"/>
      <family val="1"/>
    </font>
    <font>
      <sz val="12"/>
      <name val="Times New Roman"/>
      <family val="1"/>
      <charset val="2"/>
    </font>
    <font>
      <vertAlign val="superscript"/>
      <sz val="11"/>
      <name val="Times New Roman"/>
      <family val="1"/>
    </font>
    <font>
      <sz val="12"/>
      <color indexed="10"/>
      <name val="Arial"/>
      <family val="2"/>
    </font>
    <font>
      <sz val="12"/>
      <color rgb="FF000000"/>
      <name val="Arial Unicode MS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  <charset val="204"/>
    </font>
    <font>
      <b/>
      <sz val="16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2"/>
    </font>
    <font>
      <b/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0000FF"/>
      <name val="Times New Roman"/>
      <family val="1"/>
    </font>
    <font>
      <sz val="11"/>
      <color rgb="FF0000FF"/>
      <name val="Calibri"/>
      <family val="2"/>
      <scheme val="minor"/>
    </font>
    <font>
      <u/>
      <sz val="11"/>
      <color rgb="FF000000"/>
      <name val="Times New Roman"/>
      <family val="1"/>
    </font>
    <font>
      <sz val="12"/>
      <color rgb="FF000000"/>
      <name val="Wingdings"/>
      <charset val="2"/>
    </font>
    <font>
      <sz val="12"/>
      <color theme="1"/>
      <name val="Calibri"/>
      <family val="2"/>
      <scheme val="minor"/>
    </font>
    <font>
      <sz val="24"/>
      <color rgb="FF0000FF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Arial"/>
      <family val="2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7.5"/>
      <color rgb="FF000000"/>
      <name val="Times New Roman"/>
      <family val="1"/>
    </font>
    <font>
      <b/>
      <sz val="11"/>
      <color rgb="FFFF0000"/>
      <name val="Times New Roman"/>
      <family val="1"/>
    </font>
    <font>
      <i/>
      <sz val="12"/>
      <color theme="1"/>
      <name val="Calibri"/>
      <family val="2"/>
      <scheme val="minor"/>
    </font>
    <font>
      <i/>
      <sz val="12"/>
      <color rgb="FF000000"/>
      <name val="Times New Roman"/>
      <family val="1"/>
    </font>
    <font>
      <sz val="10"/>
      <color rgb="FFFF0000"/>
      <name val="Times New Roman"/>
      <family val="1"/>
    </font>
    <font>
      <i/>
      <sz val="11"/>
      <color theme="1"/>
      <name val="Calibri"/>
      <family val="2"/>
      <scheme val="minor"/>
    </font>
    <font>
      <u/>
      <sz val="10"/>
      <color rgb="FFFF0000"/>
      <name val="Times New Roman"/>
      <family val="1"/>
    </font>
    <font>
      <sz val="12"/>
      <color rgb="FFFFFFFF"/>
      <name val="Arial Unicode MS"/>
      <family val="2"/>
    </font>
    <font>
      <sz val="12"/>
      <color rgb="FF3333FF"/>
      <name val="Times New Roman"/>
      <family val="1"/>
    </font>
    <font>
      <sz val="14"/>
      <color rgb="FF000000"/>
      <name val="Times New Roman"/>
      <family val="1"/>
    </font>
    <font>
      <i/>
      <u/>
      <sz val="11"/>
      <color rgb="FF000000"/>
      <name val="Times New Roman"/>
      <family val="1"/>
    </font>
    <font>
      <i/>
      <sz val="12"/>
      <color rgb="FFFF0000"/>
      <name val="Arial"/>
      <family val="2"/>
    </font>
    <font>
      <sz val="12"/>
      <color rgb="FFC00000"/>
      <name val="Times New Roman"/>
      <family val="1"/>
    </font>
    <font>
      <sz val="11"/>
      <color rgb="FFC00000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8"/>
      <color rgb="FF000000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color rgb="FFFF3333"/>
      <name val="Times New Roman"/>
      <family val="1"/>
    </font>
    <font>
      <b/>
      <sz val="11"/>
      <color theme="1"/>
      <name val="Calibri"/>
      <family val="2"/>
      <scheme val="minor"/>
    </font>
    <font>
      <b/>
      <sz val="24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sz val="10"/>
      <color rgb="FF000000"/>
      <name val="Times New Roman"/>
      <family val="1"/>
    </font>
    <font>
      <b/>
      <sz val="14"/>
      <color theme="3"/>
      <name val="Times New Roman"/>
      <family val="1"/>
    </font>
    <font>
      <b/>
      <sz val="10"/>
      <color rgb="FFFF0000"/>
      <name val="Times New Roman"/>
      <family val="1"/>
    </font>
    <font>
      <b/>
      <sz val="72"/>
      <color rgb="FFFF0000"/>
      <name val="Times New Roman"/>
      <family val="1"/>
    </font>
    <font>
      <b/>
      <sz val="10"/>
      <color rgb="FF3333FF"/>
      <name val="Times New Roman"/>
      <family val="1"/>
    </font>
    <font>
      <u/>
      <sz val="10"/>
      <color theme="10"/>
      <name val="Times New Roman"/>
      <charset val="204"/>
    </font>
    <font>
      <sz val="10"/>
      <color rgb="FF0000F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D8F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00FF"/>
      </patternFill>
    </fill>
    <fill>
      <patternFill patternType="solid">
        <fgColor theme="8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FFFFFF"/>
      </bottom>
      <diagonal/>
    </border>
    <border>
      <left style="thin">
        <color rgb="FF6FAC46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6FAC46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6FAC46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A"/>
      </left>
      <right style="medium">
        <color rgb="FF00000A"/>
      </right>
      <top style="double">
        <color rgb="FF00000A"/>
      </top>
      <bottom style="double">
        <color rgb="FF00000A"/>
      </bottom>
      <diagonal/>
    </border>
    <border>
      <left style="medium">
        <color rgb="FF00000A"/>
      </left>
      <right style="double">
        <color rgb="FF00000A"/>
      </right>
      <top style="double">
        <color rgb="FF00000A"/>
      </top>
      <bottom style="double">
        <color rgb="FF00000A"/>
      </bottom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 style="double">
        <color rgb="FF00000A"/>
      </bottom>
      <diagonal/>
    </border>
    <border>
      <left/>
      <right style="medium">
        <color rgb="FF00000A"/>
      </right>
      <top style="medium">
        <color rgb="FF00000A"/>
      </top>
      <bottom style="double">
        <color rgb="FF00000A"/>
      </bottom>
      <diagonal/>
    </border>
    <border>
      <left style="double">
        <color rgb="FF00000A"/>
      </left>
      <right/>
      <top/>
      <bottom style="double">
        <color rgb="FF00000A"/>
      </bottom>
      <diagonal/>
    </border>
    <border>
      <left/>
      <right/>
      <top/>
      <bottom style="double">
        <color rgb="FF00000A"/>
      </bottom>
      <diagonal/>
    </border>
    <border>
      <left/>
      <right style="medium">
        <color rgb="FF00000A"/>
      </right>
      <top/>
      <bottom style="double">
        <color rgb="FF00000A"/>
      </bottom>
      <diagonal/>
    </border>
    <border>
      <left style="medium">
        <color rgb="FF00000A"/>
      </left>
      <right style="double">
        <color indexed="64"/>
      </right>
      <top style="double">
        <color rgb="FF00000A"/>
      </top>
      <bottom style="double">
        <color rgb="FF00000A"/>
      </bottom>
      <diagonal/>
    </border>
    <border>
      <left/>
      <right style="medium">
        <color rgb="FF00000A"/>
      </right>
      <top style="double">
        <color rgb="FF00000A"/>
      </top>
      <bottom style="double">
        <color rgb="FF00000A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6FAC46"/>
      </top>
      <bottom style="thin">
        <color rgb="FF000000"/>
      </bottom>
      <diagonal/>
    </border>
    <border>
      <left/>
      <right/>
      <top style="thin">
        <color rgb="FF6FAC46"/>
      </top>
      <bottom style="thin">
        <color rgb="FF000000"/>
      </bottom>
      <diagonal/>
    </border>
    <border>
      <left/>
      <right style="thin">
        <color rgb="FF000000"/>
      </right>
      <top style="thin">
        <color rgb="FF6FAC46"/>
      </top>
      <bottom style="thin">
        <color rgb="FF000000"/>
      </bottom>
      <diagonal/>
    </border>
    <border>
      <left style="thin">
        <color rgb="FF000000"/>
      </left>
      <right/>
      <top style="thin">
        <color rgb="FF6FAC46"/>
      </top>
      <bottom/>
      <diagonal/>
    </border>
    <border>
      <left/>
      <right/>
      <top style="thin">
        <color rgb="FF6FAC46"/>
      </top>
      <bottom/>
      <diagonal/>
    </border>
    <border>
      <left/>
      <right style="thin">
        <color rgb="FF000000"/>
      </right>
      <top style="thin">
        <color rgb="FF6FAC46"/>
      </top>
      <bottom/>
      <diagonal/>
    </border>
    <border>
      <left style="thin">
        <color rgb="FF6FAC46"/>
      </left>
      <right/>
      <top/>
      <bottom style="thin">
        <color rgb="FF6FAC46"/>
      </bottom>
      <diagonal/>
    </border>
    <border>
      <left/>
      <right/>
      <top/>
      <bottom style="thin">
        <color rgb="FF6FAC46"/>
      </bottom>
      <diagonal/>
    </border>
    <border>
      <left/>
      <right style="thin">
        <color rgb="FF6FAC46"/>
      </right>
      <top/>
      <bottom style="thin">
        <color rgb="FF6FAC46"/>
      </bottom>
      <diagonal/>
    </border>
    <border>
      <left style="thin">
        <color rgb="FF6FAC46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double">
        <color rgb="FF00000A"/>
      </left>
      <right/>
      <top style="double">
        <color rgb="FF00000A"/>
      </top>
      <bottom style="double">
        <color rgb="FF00000A"/>
      </bottom>
      <diagonal/>
    </border>
    <border>
      <left/>
      <right/>
      <top style="double">
        <color rgb="FF00000A"/>
      </top>
      <bottom style="double">
        <color rgb="FF00000A"/>
      </bottom>
      <diagonal/>
    </border>
    <border>
      <left style="medium">
        <color rgb="FF00000A"/>
      </left>
      <right/>
      <top style="double">
        <color rgb="FF00000A"/>
      </top>
      <bottom style="double">
        <color rgb="FF00000A"/>
      </bottom>
      <diagonal/>
    </border>
    <border>
      <left style="medium">
        <color rgb="FF00000A"/>
      </left>
      <right/>
      <top/>
      <bottom/>
      <diagonal/>
    </border>
    <border>
      <left style="medium">
        <color rgb="FF00000A"/>
      </left>
      <right/>
      <top style="medium">
        <color rgb="FF00000A"/>
      </top>
      <bottom style="medium">
        <color rgb="FF00000A"/>
      </bottom>
      <diagonal/>
    </border>
    <border>
      <left/>
      <right/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double">
        <color rgb="FF00000A"/>
      </left>
      <right/>
      <top style="medium">
        <color rgb="FF00000A"/>
      </top>
      <bottom style="medium">
        <color rgb="FF00000A"/>
      </bottom>
      <diagonal/>
    </border>
    <border>
      <left style="double">
        <color rgb="FF00000A"/>
      </left>
      <right/>
      <top style="medium">
        <color rgb="FF00000A"/>
      </top>
      <bottom style="double">
        <color rgb="FF00000A"/>
      </bottom>
      <diagonal/>
    </border>
    <border>
      <left/>
      <right/>
      <top style="medium">
        <color rgb="FF00000A"/>
      </top>
      <bottom style="double">
        <color rgb="FF00000A"/>
      </bottom>
      <diagonal/>
    </border>
    <border>
      <left style="double">
        <color rgb="FF00000A"/>
      </left>
      <right style="medium">
        <color rgb="FF00000A"/>
      </right>
      <top style="double">
        <color rgb="FF00000A"/>
      </top>
      <bottom style="double">
        <color rgb="FF00000A"/>
      </bottom>
      <diagonal/>
    </border>
    <border>
      <left style="medium">
        <color rgb="FF00000A"/>
      </left>
      <right/>
      <top style="double">
        <color rgb="FF00000A"/>
      </top>
      <bottom style="medium">
        <color rgb="FF00000A"/>
      </bottom>
      <diagonal/>
    </border>
    <border>
      <left/>
      <right/>
      <top style="double">
        <color rgb="FF00000A"/>
      </top>
      <bottom style="medium">
        <color rgb="FF00000A"/>
      </bottom>
      <diagonal/>
    </border>
    <border>
      <left/>
      <right style="medium">
        <color rgb="FF00000A"/>
      </right>
      <top style="double">
        <color rgb="FF00000A"/>
      </top>
      <bottom style="medium">
        <color rgb="FF00000A"/>
      </bottom>
      <diagonal/>
    </border>
  </borders>
  <cellStyleXfs count="3">
    <xf numFmtId="0" fontId="0" fillId="0" borderId="0"/>
    <xf numFmtId="44" fontId="96" fillId="0" borderId="0" applyFont="0" applyFill="0" applyBorder="0" applyAlignment="0" applyProtection="0"/>
    <xf numFmtId="0" fontId="101" fillId="0" borderId="0" applyNumberFormat="0" applyFill="0" applyBorder="0" applyAlignment="0" applyProtection="0"/>
  </cellStyleXfs>
  <cellXfs count="35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left" vertical="top" wrapText="1" indent="2"/>
    </xf>
    <xf numFmtId="0" fontId="3" fillId="0" borderId="20" xfId="0" applyFont="1" applyFill="1" applyBorder="1" applyAlignment="1">
      <alignment horizontal="left" vertical="top" wrapText="1" indent="2"/>
    </xf>
    <xf numFmtId="0" fontId="3" fillId="0" borderId="21" xfId="0" applyFont="1" applyFill="1" applyBorder="1" applyAlignment="1">
      <alignment horizontal="left" vertical="top" wrapText="1" indent="2"/>
    </xf>
    <xf numFmtId="0" fontId="3" fillId="0" borderId="0" xfId="0" applyFont="1" applyFill="1" applyBorder="1" applyAlignment="1">
      <alignment horizontal="left" vertical="top" wrapText="1" indent="2"/>
    </xf>
    <xf numFmtId="0" fontId="0" fillId="0" borderId="22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top" wrapText="1" indent="6"/>
    </xf>
    <xf numFmtId="0" fontId="7" fillId="0" borderId="0" xfId="0" applyFont="1" applyFill="1" applyBorder="1" applyAlignment="1">
      <alignment horizontal="left" wrapText="1"/>
    </xf>
    <xf numFmtId="165" fontId="55" fillId="0" borderId="0" xfId="0" applyNumberFormat="1" applyFont="1" applyFill="1" applyBorder="1" applyAlignment="1">
      <alignment horizontal="left" vertical="top" shrinkToFit="1"/>
    </xf>
    <xf numFmtId="164" fontId="55" fillId="0" borderId="0" xfId="0" applyNumberFormat="1" applyFont="1" applyFill="1" applyBorder="1" applyAlignment="1">
      <alignment horizontal="left" vertical="top" indent="1" shrinkToFit="1"/>
    </xf>
    <xf numFmtId="0" fontId="2" fillId="0" borderId="0" xfId="0" applyFont="1" applyFill="1" applyBorder="1" applyAlignment="1">
      <alignment horizontal="left" wrapText="1" indent="6"/>
    </xf>
    <xf numFmtId="0" fontId="56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wrapText="1" indent="6"/>
    </xf>
    <xf numFmtId="0" fontId="11" fillId="0" borderId="0" xfId="0" applyFont="1" applyFill="1" applyBorder="1" applyAlignment="1">
      <alignment horizontal="left" wrapText="1" indent="6"/>
    </xf>
    <xf numFmtId="0" fontId="56" fillId="0" borderId="0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left" vertical="top" wrapText="1" indent="2"/>
    </xf>
    <xf numFmtId="0" fontId="3" fillId="0" borderId="18" xfId="0" applyFont="1" applyFill="1" applyBorder="1" applyAlignment="1">
      <alignment horizontal="left" vertical="top" wrapText="1" indent="2"/>
    </xf>
    <xf numFmtId="0" fontId="0" fillId="2" borderId="24" xfId="0" applyFill="1" applyBorder="1" applyAlignment="1">
      <alignment horizontal="left" wrapText="1"/>
    </xf>
    <xf numFmtId="0" fontId="57" fillId="0" borderId="0" xfId="0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quotePrefix="1" applyFont="1" applyFill="1" applyBorder="1" applyAlignment="1">
      <alignment horizontal="center" vertical="center" wrapText="1"/>
    </xf>
    <xf numFmtId="166" fontId="58" fillId="0" borderId="0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 wrapText="1"/>
    </xf>
    <xf numFmtId="166" fontId="55" fillId="0" borderId="0" xfId="0" applyNumberFormat="1" applyFont="1" applyFill="1" applyBorder="1" applyAlignment="1">
      <alignment horizontal="left" vertical="top" indent="1" shrinkToFit="1"/>
    </xf>
    <xf numFmtId="0" fontId="59" fillId="0" borderId="0" xfId="0" quotePrefix="1" applyFont="1" applyFill="1" applyBorder="1" applyAlignment="1">
      <alignment horizontal="left" vertical="center" wrapText="1"/>
    </xf>
    <xf numFmtId="1" fontId="60" fillId="0" borderId="0" xfId="0" applyNumberFormat="1" applyFont="1" applyFill="1" applyBorder="1" applyAlignment="1">
      <alignment horizontal="left" vertical="top" shrinkToFit="1"/>
    </xf>
    <xf numFmtId="166" fontId="55" fillId="4" borderId="0" xfId="0" applyNumberFormat="1" applyFont="1" applyFill="1" applyBorder="1" applyAlignment="1">
      <alignment horizontal="left" vertical="top" shrinkToFit="1"/>
    </xf>
    <xf numFmtId="165" fontId="55" fillId="0" borderId="20" xfId="0" applyNumberFormat="1" applyFont="1" applyFill="1" applyBorder="1" applyAlignment="1">
      <alignment horizontal="left" vertical="top" indent="1" shrinkToFit="1"/>
    </xf>
    <xf numFmtId="164" fontId="55" fillId="0" borderId="18" xfId="0" applyNumberFormat="1" applyFont="1" applyFill="1" applyBorder="1" applyAlignment="1">
      <alignment horizontal="left" vertical="top" indent="1" shrinkToFit="1"/>
    </xf>
    <xf numFmtId="165" fontId="55" fillId="0" borderId="18" xfId="0" applyNumberFormat="1" applyFont="1" applyFill="1" applyBorder="1" applyAlignment="1">
      <alignment horizontal="left" vertical="top" indent="1" shrinkToFit="1"/>
    </xf>
    <xf numFmtId="165" fontId="55" fillId="0" borderId="0" xfId="0" applyNumberFormat="1" applyFont="1" applyFill="1" applyBorder="1" applyAlignment="1">
      <alignment horizontal="left" vertical="top" indent="1" shrinkToFit="1"/>
    </xf>
    <xf numFmtId="0" fontId="61" fillId="0" borderId="0" xfId="0" quotePrefix="1" applyFont="1" applyFill="1" applyBorder="1" applyAlignment="1">
      <alignment horizontal="center" vertical="center" wrapText="1"/>
    </xf>
    <xf numFmtId="1" fontId="60" fillId="5" borderId="1" xfId="0" applyNumberFormat="1" applyFont="1" applyFill="1" applyBorder="1" applyAlignment="1">
      <alignment horizontal="left" vertical="top" shrinkToFit="1"/>
    </xf>
    <xf numFmtId="0" fontId="11" fillId="0" borderId="0" xfId="0" applyFont="1" applyFill="1" applyBorder="1" applyAlignment="1">
      <alignment horizontal="left" vertical="top" wrapText="1" indent="6"/>
    </xf>
    <xf numFmtId="0" fontId="61" fillId="0" borderId="0" xfId="0" applyFont="1" applyFill="1" applyBorder="1" applyAlignment="1">
      <alignment horizontal="left" vertical="top" wrapText="1" indent="6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 wrapText="1" indent="2"/>
    </xf>
    <xf numFmtId="0" fontId="0" fillId="0" borderId="0" xfId="0"/>
    <xf numFmtId="0" fontId="0" fillId="0" borderId="0" xfId="0" applyAlignment="1">
      <alignment horizontal="center" wrapText="1"/>
    </xf>
    <xf numFmtId="0" fontId="63" fillId="0" borderId="0" xfId="0" applyFont="1"/>
    <xf numFmtId="0" fontId="64" fillId="0" borderId="0" xfId="0" applyFont="1"/>
    <xf numFmtId="0" fontId="56" fillId="0" borderId="0" xfId="0" applyFont="1" applyAlignment="1">
      <alignment wrapText="1"/>
    </xf>
    <xf numFmtId="0" fontId="62" fillId="0" borderId="0" xfId="0" applyFont="1" applyAlignment="1">
      <alignment wrapText="1"/>
    </xf>
    <xf numFmtId="0" fontId="66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 wrapText="1"/>
    </xf>
    <xf numFmtId="0" fontId="68" fillId="0" borderId="0" xfId="0" applyFont="1"/>
    <xf numFmtId="0" fontId="69" fillId="0" borderId="0" xfId="0" applyFont="1"/>
    <xf numFmtId="0" fontId="70" fillId="0" borderId="0" xfId="0" applyFont="1"/>
    <xf numFmtId="0" fontId="64" fillId="5" borderId="25" xfId="0" applyFont="1" applyFill="1" applyBorder="1" applyAlignment="1">
      <alignment horizontal="center" vertical="center" wrapText="1"/>
    </xf>
    <xf numFmtId="0" fontId="64" fillId="5" borderId="25" xfId="0" applyFont="1" applyFill="1" applyBorder="1" applyAlignment="1">
      <alignment horizontal="left" vertical="center" wrapText="1"/>
    </xf>
    <xf numFmtId="0" fontId="64" fillId="5" borderId="26" xfId="0" applyFont="1" applyFill="1" applyBorder="1" applyAlignment="1">
      <alignment horizontal="center" vertical="center" wrapText="1"/>
    </xf>
    <xf numFmtId="0" fontId="0" fillId="0" borderId="0" xfId="0" applyProtection="1">
      <protection hidden="1"/>
    </xf>
    <xf numFmtId="0" fontId="71" fillId="6" borderId="27" xfId="0" applyFont="1" applyFill="1" applyBorder="1" applyAlignment="1" applyProtection="1">
      <alignment horizontal="center" vertical="center" wrapText="1"/>
      <protection locked="0"/>
    </xf>
    <xf numFmtId="166" fontId="71" fillId="0" borderId="27" xfId="0" applyNumberFormat="1" applyFont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 wrapText="1"/>
    </xf>
    <xf numFmtId="166" fontId="71" fillId="0" borderId="28" xfId="0" applyNumberFormat="1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 wrapText="1"/>
    </xf>
    <xf numFmtId="166" fontId="71" fillId="0" borderId="30" xfId="0" applyNumberFormat="1" applyFont="1" applyBorder="1" applyAlignment="1">
      <alignment horizontal="center" vertical="center" wrapText="1"/>
    </xf>
    <xf numFmtId="0" fontId="72" fillId="0" borderId="31" xfId="0" applyFont="1" applyBorder="1" applyAlignment="1">
      <alignment horizontal="center" vertical="center" wrapText="1"/>
    </xf>
    <xf numFmtId="0" fontId="72" fillId="0" borderId="32" xfId="0" applyFont="1" applyBorder="1" applyAlignment="1">
      <alignment horizontal="center" vertical="center" wrapText="1"/>
    </xf>
    <xf numFmtId="0" fontId="72" fillId="0" borderId="33" xfId="0" applyFont="1" applyBorder="1" applyAlignment="1">
      <alignment horizontal="center" vertical="center" wrapText="1"/>
    </xf>
    <xf numFmtId="0" fontId="71" fillId="0" borderId="33" xfId="0" applyFont="1" applyBorder="1" applyAlignment="1">
      <alignment horizontal="center" vertical="center" wrapText="1"/>
    </xf>
    <xf numFmtId="166" fontId="71" fillId="0" borderId="33" xfId="0" applyNumberFormat="1" applyFont="1" applyBorder="1" applyAlignment="1">
      <alignment horizontal="center" vertical="center" wrapText="1"/>
    </xf>
    <xf numFmtId="0" fontId="73" fillId="0" borderId="33" xfId="0" applyFont="1" applyBorder="1" applyAlignment="1">
      <alignment horizontal="left" vertical="center" wrapText="1"/>
    </xf>
    <xf numFmtId="2" fontId="56" fillId="0" borderId="33" xfId="0" applyNumberFormat="1" applyFont="1" applyBorder="1" applyAlignment="1">
      <alignment horizontal="center" vertical="center" wrapText="1"/>
    </xf>
    <xf numFmtId="0" fontId="68" fillId="0" borderId="35" xfId="0" applyFont="1" applyBorder="1" applyAlignment="1">
      <alignment horizontal="justify" vertical="center" wrapText="1"/>
    </xf>
    <xf numFmtId="0" fontId="75" fillId="0" borderId="0" xfId="0" quotePrefix="1" applyFont="1"/>
    <xf numFmtId="0" fontId="44" fillId="0" borderId="0" xfId="0" applyFont="1" applyAlignment="1">
      <alignment horizontal="left" vertical="center"/>
    </xf>
    <xf numFmtId="0" fontId="76" fillId="0" borderId="0" xfId="0" applyFont="1"/>
    <xf numFmtId="0" fontId="77" fillId="0" borderId="0" xfId="0" applyFont="1" applyAlignment="1">
      <alignment vertical="center"/>
    </xf>
    <xf numFmtId="0" fontId="56" fillId="0" borderId="0" xfId="0" applyFont="1" applyAlignment="1">
      <alignment horizontal="left" vertical="center" wrapText="1"/>
    </xf>
    <xf numFmtId="0" fontId="78" fillId="0" borderId="0" xfId="0" applyFont="1" applyAlignment="1">
      <alignment horizontal="justify" vertical="center"/>
    </xf>
    <xf numFmtId="0" fontId="0" fillId="0" borderId="0" xfId="0" applyAlignment="1">
      <alignment vertical="center" wrapText="1"/>
    </xf>
    <xf numFmtId="0" fontId="79" fillId="0" borderId="0" xfId="0" applyFont="1" applyAlignment="1">
      <alignment wrapText="1"/>
    </xf>
    <xf numFmtId="0" fontId="8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7" fillId="0" borderId="0" xfId="0" applyFont="1" applyAlignment="1">
      <alignment horizontal="left" vertical="center" indent="4"/>
    </xf>
    <xf numFmtId="0" fontId="73" fillId="0" borderId="0" xfId="0" applyFont="1"/>
    <xf numFmtId="0" fontId="73" fillId="0" borderId="0" xfId="0" applyFont="1" applyProtection="1">
      <protection hidden="1"/>
    </xf>
    <xf numFmtId="0" fontId="73" fillId="0" borderId="0" xfId="0" applyFont="1" applyFill="1" applyBorder="1" applyAlignment="1">
      <alignment horizontal="left" vertical="top"/>
    </xf>
    <xf numFmtId="0" fontId="56" fillId="0" borderId="0" xfId="0" applyFont="1"/>
    <xf numFmtId="1" fontId="0" fillId="2" borderId="1" xfId="0" applyNumberFormat="1" applyFill="1" applyBorder="1" applyAlignment="1" applyProtection="1">
      <alignment horizontal="left" wrapText="1"/>
      <protection locked="0"/>
    </xf>
    <xf numFmtId="0" fontId="0" fillId="7" borderId="1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62" fillId="0" borderId="0" xfId="0" applyFont="1" applyProtection="1"/>
    <xf numFmtId="0" fontId="0" fillId="0" borderId="0" xfId="0" applyFill="1" applyBorder="1" applyProtection="1"/>
    <xf numFmtId="0" fontId="62" fillId="0" borderId="0" xfId="0" applyFont="1" applyAlignment="1" applyProtection="1">
      <alignment horizontal="right"/>
    </xf>
    <xf numFmtId="0" fontId="0" fillId="0" borderId="0" xfId="0" applyBorder="1" applyProtection="1"/>
    <xf numFmtId="0" fontId="94" fillId="0" borderId="0" xfId="0" applyFont="1" applyFill="1" applyBorder="1" applyAlignment="1" applyProtection="1">
      <alignment horizontal="left" wrapText="1" indent="6"/>
    </xf>
    <xf numFmtId="0" fontId="65" fillId="0" borderId="0" xfId="0" applyFont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wrapText="1"/>
    </xf>
    <xf numFmtId="0" fontId="93" fillId="0" borderId="0" xfId="0" applyFont="1" applyAlignment="1">
      <alignment horizontal="center"/>
    </xf>
    <xf numFmtId="0" fontId="95" fillId="0" borderId="0" xfId="0" quotePrefix="1" applyFont="1" applyAlignment="1">
      <alignment horizontal="left" vertical="center" wrapText="1"/>
    </xf>
    <xf numFmtId="0" fontId="0" fillId="0" borderId="0" xfId="0"/>
    <xf numFmtId="0" fontId="97" fillId="0" borderId="0" xfId="0" applyFont="1" applyAlignment="1">
      <alignment horizontal="center" vertical="center"/>
    </xf>
    <xf numFmtId="0" fontId="0" fillId="0" borderId="0" xfId="0" applyAlignment="1"/>
    <xf numFmtId="0" fontId="56" fillId="0" borderId="0" xfId="0" applyFont="1" applyAlignment="1"/>
    <xf numFmtId="44" fontId="71" fillId="0" borderId="27" xfId="1" applyFont="1" applyBorder="1" applyAlignment="1">
      <alignment horizontal="center" vertical="center" wrapText="1"/>
    </xf>
    <xf numFmtId="44" fontId="71" fillId="0" borderId="30" xfId="1" applyFont="1" applyBorder="1" applyAlignment="1">
      <alignment horizontal="center" vertical="center" wrapText="1"/>
    </xf>
    <xf numFmtId="44" fontId="71" fillId="0" borderId="33" xfId="1" applyFont="1" applyBorder="1" applyAlignment="1">
      <alignment horizontal="center" vertical="center" wrapText="1"/>
    </xf>
    <xf numFmtId="44" fontId="74" fillId="0" borderId="33" xfId="1" applyFont="1" applyBorder="1" applyAlignment="1">
      <alignment horizontal="center" vertical="center" wrapText="1"/>
    </xf>
    <xf numFmtId="44" fontId="70" fillId="0" borderId="33" xfId="1" applyFont="1" applyBorder="1" applyAlignment="1">
      <alignment horizontal="center" vertical="center" wrapText="1"/>
    </xf>
    <xf numFmtId="168" fontId="59" fillId="0" borderId="25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73" fillId="0" borderId="0" xfId="0" applyFont="1" applyAlignment="1">
      <alignment horizontal="left" vertical="top"/>
    </xf>
    <xf numFmtId="0" fontId="73" fillId="0" borderId="0" xfId="0" applyFont="1" applyFill="1" applyBorder="1" applyAlignment="1">
      <alignment horizontal="left" vertical="top"/>
    </xf>
    <xf numFmtId="0" fontId="0" fillId="0" borderId="0" xfId="0"/>
    <xf numFmtId="0" fontId="56" fillId="0" borderId="0" xfId="0" applyFont="1" applyAlignment="1">
      <alignment horizontal="left" vertical="top"/>
    </xf>
    <xf numFmtId="0" fontId="73" fillId="0" borderId="0" xfId="0" applyFont="1" applyBorder="1" applyAlignment="1">
      <alignment horizontal="left" vertical="top" wrapText="1"/>
    </xf>
    <xf numFmtId="0" fontId="94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99" fillId="2" borderId="1" xfId="0" applyFont="1" applyFill="1" applyBorder="1" applyAlignment="1" applyProtection="1">
      <alignment horizontal="left" vertical="center" wrapText="1"/>
      <protection locked="0"/>
    </xf>
    <xf numFmtId="0" fontId="5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88" fillId="0" borderId="0" xfId="0" applyFont="1" applyFill="1" applyBorder="1" applyAlignment="1">
      <alignment horizontal="left" vertical="center" wrapText="1"/>
    </xf>
    <xf numFmtId="0" fontId="88" fillId="0" borderId="18" xfId="0" applyFont="1" applyFill="1" applyBorder="1" applyAlignment="1">
      <alignment horizontal="left" vertical="center" wrapText="1"/>
    </xf>
    <xf numFmtId="0" fontId="88" fillId="2" borderId="1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left" vertical="center" wrapText="1"/>
    </xf>
    <xf numFmtId="0" fontId="32" fillId="2" borderId="1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vertical="top"/>
    </xf>
    <xf numFmtId="0" fontId="94" fillId="6" borderId="1" xfId="0" applyFont="1" applyFill="1" applyBorder="1" applyProtection="1">
      <protection locked="0"/>
    </xf>
    <xf numFmtId="0" fontId="0" fillId="0" borderId="0" xfId="0" applyFill="1" applyBorder="1" applyAlignment="1">
      <alignment horizontal="center" vertical="top" wrapText="1"/>
    </xf>
    <xf numFmtId="0" fontId="61" fillId="0" borderId="0" xfId="0" applyFont="1" applyFill="1" applyBorder="1" applyAlignment="1">
      <alignment horizontal="left" vertical="top" wrapText="1" indent="6"/>
    </xf>
    <xf numFmtId="0" fontId="2" fillId="0" borderId="0" xfId="0" applyFont="1" applyFill="1" applyBorder="1" applyAlignment="1">
      <alignment horizontal="left" vertical="top" wrapText="1" indent="6"/>
    </xf>
    <xf numFmtId="0" fontId="0" fillId="0" borderId="0" xfId="0" applyFill="1" applyBorder="1" applyAlignment="1">
      <alignment horizontal="left" vertical="top"/>
    </xf>
    <xf numFmtId="169" fontId="88" fillId="2" borderId="1" xfId="0" applyNumberFormat="1" applyFont="1" applyFill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left" vertical="center"/>
    </xf>
    <xf numFmtId="0" fontId="88" fillId="8" borderId="1" xfId="0" applyFont="1" applyFill="1" applyBorder="1" applyAlignment="1" applyProtection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102" fillId="0" borderId="0" xfId="0" applyFont="1"/>
    <xf numFmtId="1" fontId="71" fillId="0" borderId="27" xfId="0" applyNumberFormat="1" applyFont="1" applyBorder="1" applyAlignment="1">
      <alignment horizontal="center" vertical="center" wrapText="1"/>
    </xf>
    <xf numFmtId="1" fontId="71" fillId="0" borderId="28" xfId="0" applyNumberFormat="1" applyFont="1" applyBorder="1" applyAlignment="1">
      <alignment horizontal="center" vertical="center" wrapText="1"/>
    </xf>
    <xf numFmtId="1" fontId="71" fillId="0" borderId="30" xfId="0" applyNumberFormat="1" applyFont="1" applyBorder="1" applyAlignment="1">
      <alignment horizontal="center" vertical="center" wrapText="1"/>
    </xf>
    <xf numFmtId="1" fontId="71" fillId="0" borderId="33" xfId="0" applyNumberFormat="1" applyFont="1" applyBorder="1" applyAlignment="1">
      <alignment horizontal="center" vertical="center" wrapText="1"/>
    </xf>
    <xf numFmtId="1" fontId="71" fillId="0" borderId="27" xfId="0" applyNumberFormat="1" applyFont="1" applyBorder="1" applyAlignment="1" applyProtection="1">
      <alignment horizontal="center" vertical="center" wrapText="1"/>
    </xf>
    <xf numFmtId="1" fontId="68" fillId="0" borderId="34" xfId="0" applyNumberFormat="1" applyFont="1" applyBorder="1" applyAlignment="1">
      <alignment horizontal="center"/>
    </xf>
    <xf numFmtId="1" fontId="71" fillId="0" borderId="28" xfId="0" applyNumberFormat="1" applyFont="1" applyBorder="1" applyAlignment="1" applyProtection="1">
      <alignment horizontal="center" vertical="center" wrapText="1"/>
    </xf>
    <xf numFmtId="1" fontId="71" fillId="0" borderId="30" xfId="0" applyNumberFormat="1" applyFont="1" applyBorder="1" applyAlignment="1" applyProtection="1">
      <alignment horizontal="center" vertical="center" wrapText="1"/>
    </xf>
    <xf numFmtId="1" fontId="71" fillId="0" borderId="33" xfId="0" applyNumberFormat="1" applyFont="1" applyBorder="1" applyAlignment="1" applyProtection="1">
      <alignment horizontal="center" vertical="center" wrapText="1"/>
    </xf>
    <xf numFmtId="3" fontId="3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61" fillId="0" borderId="0" xfId="0" applyFont="1" applyFill="1" applyBorder="1" applyAlignment="1">
      <alignment horizontal="left" vertical="top" wrapText="1" indent="6"/>
    </xf>
    <xf numFmtId="0" fontId="2" fillId="0" borderId="0" xfId="0" applyFont="1" applyFill="1" applyBorder="1" applyAlignment="1">
      <alignment horizontal="left" vertical="top" wrapText="1" indent="6"/>
    </xf>
    <xf numFmtId="170" fontId="88" fillId="2" borderId="2" xfId="0" applyNumberFormat="1" applyFont="1" applyFill="1" applyBorder="1" applyAlignment="1" applyProtection="1">
      <alignment horizontal="left" vertical="center" wrapText="1"/>
      <protection locked="0"/>
    </xf>
    <xf numFmtId="170" fontId="88" fillId="2" borderId="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left" wrapText="1" indent="6"/>
    </xf>
    <xf numFmtId="0" fontId="0" fillId="0" borderId="0" xfId="0" applyFill="1" applyBorder="1" applyAlignment="1">
      <alignment horizontal="left" wrapText="1" indent="6"/>
    </xf>
    <xf numFmtId="0" fontId="0" fillId="0" borderId="0" xfId="0" applyFill="1" applyBorder="1" applyAlignment="1">
      <alignment horizontal="left" vertical="top" wrapText="1" indent="6"/>
    </xf>
    <xf numFmtId="0" fontId="34" fillId="0" borderId="0" xfId="0" applyFont="1" applyFill="1" applyBorder="1" applyAlignment="1">
      <alignment horizontal="left" vertical="center" wrapText="1"/>
    </xf>
    <xf numFmtId="0" fontId="100" fillId="0" borderId="0" xfId="0" applyFont="1" applyFill="1" applyBorder="1" applyAlignment="1">
      <alignment horizontal="left" vertical="center" wrapText="1"/>
    </xf>
    <xf numFmtId="0" fontId="101" fillId="2" borderId="2" xfId="2" applyNumberFormat="1" applyFill="1" applyBorder="1" applyAlignment="1" applyProtection="1">
      <alignment horizontal="left" vertical="center" wrapText="1"/>
      <protection locked="0"/>
    </xf>
    <xf numFmtId="0" fontId="88" fillId="2" borderId="3" xfId="0" applyNumberFormat="1" applyFont="1" applyFill="1" applyBorder="1" applyAlignment="1" applyProtection="1">
      <alignment horizontal="left" vertical="center" wrapText="1"/>
      <protection locked="0"/>
    </xf>
    <xf numFmtId="0" fontId="88" fillId="2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 horizontal="left" vertical="top" wrapText="1" indent="1"/>
    </xf>
    <xf numFmtId="0" fontId="5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88" fillId="2" borderId="2" xfId="0" applyFont="1" applyFill="1" applyBorder="1" applyAlignment="1" applyProtection="1">
      <alignment horizontal="left" vertical="center" wrapText="1"/>
      <protection locked="0"/>
    </xf>
    <xf numFmtId="0" fontId="88" fillId="2" borderId="4" xfId="0" applyFont="1" applyFill="1" applyBorder="1" applyAlignment="1" applyProtection="1">
      <alignment horizontal="left" vertical="center" wrapText="1"/>
      <protection locked="0"/>
    </xf>
    <xf numFmtId="49" fontId="88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88" fillId="2" borderId="4" xfId="0" applyNumberFormat="1" applyFont="1" applyFill="1" applyBorder="1" applyAlignment="1" applyProtection="1">
      <alignment horizontal="left" vertical="center" wrapText="1"/>
      <protection locked="0"/>
    </xf>
    <xf numFmtId="0" fontId="88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left" vertical="center" wrapText="1" indent="4"/>
    </xf>
    <xf numFmtId="0" fontId="0" fillId="0" borderId="0" xfId="0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left" vertical="top" wrapText="1" indent="6"/>
    </xf>
    <xf numFmtId="0" fontId="0" fillId="0" borderId="0" xfId="0" applyFill="1" applyBorder="1" applyAlignment="1">
      <alignment horizontal="left" vertical="center" wrapText="1" indent="2"/>
    </xf>
    <xf numFmtId="0" fontId="15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7" fillId="5" borderId="2" xfId="0" applyFont="1" applyFill="1" applyBorder="1" applyAlignment="1">
      <alignment horizontal="left" wrapText="1"/>
    </xf>
    <xf numFmtId="0" fontId="0" fillId="5" borderId="3" xfId="0" applyFill="1" applyBorder="1" applyAlignment="1">
      <alignment horizontal="left" wrapText="1"/>
    </xf>
    <xf numFmtId="0" fontId="0" fillId="5" borderId="4" xfId="0" applyFill="1" applyBorder="1" applyAlignment="1">
      <alignment horizontal="left" wrapText="1"/>
    </xf>
    <xf numFmtId="166" fontId="59" fillId="3" borderId="0" xfId="0" applyNumberFormat="1" applyFont="1" applyFill="1" applyBorder="1" applyAlignment="1">
      <alignment horizontal="left" vertical="center" wrapText="1"/>
    </xf>
    <xf numFmtId="166" fontId="59" fillId="3" borderId="0" xfId="0" applyNumberFormat="1" applyFont="1" applyFill="1" applyBorder="1" applyAlignment="1">
      <alignment horizontal="left" vertical="top" wrapText="1"/>
    </xf>
    <xf numFmtId="166" fontId="59" fillId="5" borderId="0" xfId="0" applyNumberFormat="1" applyFont="1" applyFill="1" applyBorder="1" applyAlignment="1">
      <alignment horizontal="left" vertical="center" wrapText="1"/>
    </xf>
    <xf numFmtId="166" fontId="59" fillId="5" borderId="0" xfId="0" applyNumberFormat="1" applyFont="1" applyFill="1" applyBorder="1" applyAlignment="1">
      <alignment horizontal="left" vertical="top" wrapText="1"/>
    </xf>
    <xf numFmtId="166" fontId="55" fillId="4" borderId="0" xfId="0" applyNumberFormat="1" applyFont="1" applyFill="1" applyBorder="1" applyAlignment="1">
      <alignment horizontal="left" vertical="top" indent="1" shrinkToFit="1"/>
    </xf>
    <xf numFmtId="0" fontId="52" fillId="0" borderId="0" xfId="0" applyFont="1" applyFill="1" applyBorder="1" applyAlignment="1">
      <alignment horizontal="left" vertical="top" wrapText="1" indent="2"/>
    </xf>
    <xf numFmtId="0" fontId="0" fillId="0" borderId="0" xfId="0" applyFill="1" applyBorder="1" applyAlignment="1">
      <alignment horizontal="left" vertical="top" wrapText="1" indent="2"/>
    </xf>
    <xf numFmtId="166" fontId="32" fillId="5" borderId="2" xfId="0" applyNumberFormat="1" applyFont="1" applyFill="1" applyBorder="1" applyAlignment="1">
      <alignment horizontal="left" vertical="top" indent="1" shrinkToFit="1"/>
    </xf>
    <xf numFmtId="166" fontId="14" fillId="5" borderId="4" xfId="0" applyNumberFormat="1" applyFont="1" applyFill="1" applyBorder="1" applyAlignment="1">
      <alignment horizontal="left" vertical="top" indent="1" shrinkToFit="1"/>
    </xf>
    <xf numFmtId="0" fontId="0" fillId="0" borderId="0" xfId="0" applyFill="1" applyBorder="1" applyAlignment="1">
      <alignment horizontal="left" wrapText="1" indent="2"/>
    </xf>
    <xf numFmtId="0" fontId="8" fillId="0" borderId="0" xfId="0" applyFont="1" applyFill="1" applyBorder="1" applyAlignment="1">
      <alignment horizontal="left" vertical="top" wrapText="1" indent="2"/>
    </xf>
    <xf numFmtId="166" fontId="55" fillId="4" borderId="0" xfId="0" applyNumberFormat="1" applyFont="1" applyFill="1" applyBorder="1" applyAlignment="1">
      <alignment horizontal="left" vertical="top" shrinkToFit="1"/>
    </xf>
    <xf numFmtId="0" fontId="4" fillId="0" borderId="36" xfId="0" applyFont="1" applyFill="1" applyBorder="1" applyAlignment="1">
      <alignment horizontal="left" vertical="top" wrapText="1"/>
    </xf>
    <xf numFmtId="0" fontId="0" fillId="0" borderId="37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0" fillId="0" borderId="38" xfId="0" applyFill="1" applyBorder="1" applyAlignment="1">
      <alignment horizontal="left" vertical="top" wrapText="1"/>
    </xf>
    <xf numFmtId="0" fontId="0" fillId="0" borderId="39" xfId="0" applyFill="1" applyBorder="1" applyAlignment="1">
      <alignment horizontal="left" vertical="top" wrapText="1"/>
    </xf>
    <xf numFmtId="0" fontId="0" fillId="0" borderId="40" xfId="0" applyFill="1" applyBorder="1" applyAlignment="1">
      <alignment horizontal="left" vertical="top" wrapText="1"/>
    </xf>
    <xf numFmtId="166" fontId="81" fillId="9" borderId="0" xfId="0" applyNumberFormat="1" applyFont="1" applyFill="1" applyBorder="1" applyAlignment="1">
      <alignment horizontal="left" vertical="top" shrinkToFit="1"/>
    </xf>
    <xf numFmtId="166" fontId="0" fillId="0" borderId="0" xfId="0" applyNumberFormat="1" applyFill="1" applyBorder="1" applyAlignment="1">
      <alignment horizontal="left" vertical="top" indent="1" shrinkToFit="1"/>
    </xf>
    <xf numFmtId="0" fontId="8" fillId="0" borderId="0" xfId="0" applyFont="1" applyFill="1" applyBorder="1" applyAlignment="1">
      <alignment horizontal="left" vertical="top" wrapText="1" indent="4"/>
    </xf>
    <xf numFmtId="0" fontId="0" fillId="0" borderId="0" xfId="0" applyFill="1" applyBorder="1" applyAlignment="1">
      <alignment horizontal="left" vertical="top" wrapText="1" indent="4"/>
    </xf>
    <xf numFmtId="0" fontId="14" fillId="0" borderId="0" xfId="0" applyFont="1" applyFill="1" applyBorder="1" applyAlignment="1">
      <alignment horizontal="left" vertical="top" wrapText="1" indent="2"/>
    </xf>
    <xf numFmtId="0" fontId="49" fillId="0" borderId="0" xfId="0" applyFont="1" applyFill="1" applyBorder="1" applyAlignment="1">
      <alignment horizontal="left" vertical="top" wrapText="1" indent="2"/>
    </xf>
    <xf numFmtId="0" fontId="82" fillId="0" borderId="0" xfId="0" applyFont="1" applyFill="1" applyBorder="1" applyAlignment="1">
      <alignment horizontal="left" vertical="top" wrapText="1" indent="2"/>
    </xf>
    <xf numFmtId="0" fontId="7" fillId="0" borderId="0" xfId="0" applyFont="1" applyFill="1" applyBorder="1" applyAlignment="1">
      <alignment horizontal="left" vertical="top" wrapText="1" indent="2"/>
    </xf>
    <xf numFmtId="0" fontId="48" fillId="0" borderId="0" xfId="0" applyFont="1" applyFill="1" applyBorder="1" applyAlignment="1">
      <alignment horizontal="left" vertical="center" wrapText="1" indent="2"/>
    </xf>
    <xf numFmtId="0" fontId="8" fillId="0" borderId="0" xfId="0" applyFont="1" applyFill="1" applyBorder="1" applyAlignment="1">
      <alignment horizontal="left" vertical="top" wrapText="1" indent="1"/>
    </xf>
    <xf numFmtId="0" fontId="10" fillId="0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wrapText="1"/>
      <protection locked="0"/>
    </xf>
    <xf numFmtId="0" fontId="0" fillId="2" borderId="41" xfId="0" applyFill="1" applyBorder="1" applyAlignment="1" applyProtection="1">
      <alignment horizontal="left" wrapText="1"/>
      <protection locked="0"/>
    </xf>
    <xf numFmtId="0" fontId="0" fillId="2" borderId="42" xfId="0" applyFill="1" applyBorder="1" applyAlignment="1" applyProtection="1">
      <alignment horizontal="left" wrapText="1"/>
      <protection locked="0"/>
    </xf>
    <xf numFmtId="1" fontId="60" fillId="0" borderId="24" xfId="0" applyNumberFormat="1" applyFont="1" applyFill="1" applyBorder="1" applyAlignment="1">
      <alignment horizontal="left" vertical="top" shrinkToFit="1"/>
    </xf>
    <xf numFmtId="1" fontId="60" fillId="0" borderId="41" xfId="0" applyNumberFormat="1" applyFont="1" applyFill="1" applyBorder="1" applyAlignment="1">
      <alignment horizontal="left" vertical="top" shrinkToFit="1"/>
    </xf>
    <xf numFmtId="1" fontId="60" fillId="0" borderId="42" xfId="0" applyNumberFormat="1" applyFont="1" applyFill="1" applyBorder="1" applyAlignment="1">
      <alignment horizontal="left" vertical="top" shrinkToFit="1"/>
    </xf>
    <xf numFmtId="0" fontId="0" fillId="0" borderId="24" xfId="0" applyFill="1" applyBorder="1" applyAlignment="1">
      <alignment horizontal="left" wrapText="1"/>
    </xf>
    <xf numFmtId="0" fontId="0" fillId="0" borderId="41" xfId="0" applyFill="1" applyBorder="1" applyAlignment="1">
      <alignment horizontal="left" wrapText="1"/>
    </xf>
    <xf numFmtId="0" fontId="0" fillId="0" borderId="42" xfId="0" applyFill="1" applyBorder="1" applyAlignment="1">
      <alignment horizontal="left" wrapText="1"/>
    </xf>
    <xf numFmtId="0" fontId="83" fillId="0" borderId="0" xfId="0" applyFont="1" applyFill="1" applyBorder="1" applyAlignment="1">
      <alignment horizontal="center" vertical="top" wrapText="1"/>
    </xf>
    <xf numFmtId="0" fontId="83" fillId="0" borderId="0" xfId="0" applyFont="1" applyFill="1" applyBorder="1" applyAlignment="1">
      <alignment horizontal="center" vertical="top"/>
    </xf>
    <xf numFmtId="0" fontId="0" fillId="8" borderId="2" xfId="0" applyFill="1" applyBorder="1" applyAlignment="1">
      <alignment horizontal="left" wrapText="1"/>
    </xf>
    <xf numFmtId="0" fontId="0" fillId="8" borderId="3" xfId="0" applyFill="1" applyBorder="1" applyAlignment="1">
      <alignment horizontal="left" wrapText="1"/>
    </xf>
    <xf numFmtId="0" fontId="0" fillId="8" borderId="4" xfId="0" applyFill="1" applyBorder="1" applyAlignment="1">
      <alignment horizontal="left" wrapText="1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5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166" fontId="61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wrapText="1"/>
    </xf>
    <xf numFmtId="167" fontId="0" fillId="2" borderId="2" xfId="0" applyNumberFormat="1" applyFill="1" applyBorder="1" applyAlignment="1" applyProtection="1">
      <alignment horizontal="left" wrapText="1"/>
      <protection locked="0"/>
    </xf>
    <xf numFmtId="167" fontId="0" fillId="2" borderId="3" xfId="0" applyNumberFormat="1" applyFill="1" applyBorder="1" applyAlignment="1" applyProtection="1">
      <alignment horizontal="left" vertical="top"/>
      <protection locked="0"/>
    </xf>
    <xf numFmtId="167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/>
      <protection locked="0"/>
    </xf>
    <xf numFmtId="0" fontId="0" fillId="0" borderId="6" xfId="0" applyFill="1" applyBorder="1" applyAlignment="1" applyProtection="1">
      <alignment horizontal="left" vertical="top"/>
      <protection locked="0"/>
    </xf>
    <xf numFmtId="0" fontId="0" fillId="0" borderId="7" xfId="0" applyFill="1" applyBorder="1" applyAlignment="1" applyProtection="1">
      <alignment horizontal="left" vertical="top"/>
      <protection locked="0"/>
    </xf>
    <xf numFmtId="0" fontId="0" fillId="0" borderId="8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9" xfId="0" applyFill="1" applyBorder="1" applyAlignment="1" applyProtection="1">
      <alignment horizontal="left" vertical="top"/>
      <protection locked="0"/>
    </xf>
    <xf numFmtId="0" fontId="0" fillId="0" borderId="10" xfId="0" applyFill="1" applyBorder="1" applyAlignment="1" applyProtection="1">
      <alignment horizontal="left" vertical="top"/>
      <protection locked="0"/>
    </xf>
    <xf numFmtId="0" fontId="0" fillId="0" borderId="11" xfId="0" applyFill="1" applyBorder="1" applyAlignment="1" applyProtection="1">
      <alignment horizontal="left" vertical="top"/>
      <protection locked="0"/>
    </xf>
    <xf numFmtId="0" fontId="0" fillId="0" borderId="12" xfId="0" applyFill="1" applyBorder="1" applyAlignment="1" applyProtection="1">
      <alignment horizontal="left" vertical="top"/>
      <protection locked="0"/>
    </xf>
    <xf numFmtId="0" fontId="19" fillId="0" borderId="0" xfId="0" applyFont="1" applyFill="1" applyBorder="1" applyAlignment="1">
      <alignment horizontal="left" vertical="top" wrapText="1" indent="3"/>
    </xf>
    <xf numFmtId="0" fontId="0" fillId="0" borderId="0" xfId="0" applyFill="1" applyBorder="1" applyAlignment="1">
      <alignment horizontal="left" vertical="top" wrapText="1" indent="3"/>
    </xf>
    <xf numFmtId="0" fontId="6" fillId="0" borderId="24" xfId="0" applyFont="1" applyFill="1" applyBorder="1" applyAlignment="1">
      <alignment horizontal="left" vertical="top" wrapText="1" indent="1"/>
    </xf>
    <xf numFmtId="0" fontId="6" fillId="0" borderId="41" xfId="0" applyFont="1" applyFill="1" applyBorder="1" applyAlignment="1">
      <alignment horizontal="left" vertical="top" wrapText="1" indent="1"/>
    </xf>
    <xf numFmtId="0" fontId="6" fillId="0" borderId="39" xfId="0" applyFont="1" applyFill="1" applyBorder="1" applyAlignment="1">
      <alignment horizontal="left" vertical="top" wrapText="1" indent="1"/>
    </xf>
    <xf numFmtId="0" fontId="6" fillId="0" borderId="42" xfId="0" applyFont="1" applyFill="1" applyBorder="1" applyAlignment="1">
      <alignment horizontal="left" vertical="top" wrapText="1" indent="1"/>
    </xf>
    <xf numFmtId="0" fontId="57" fillId="0" borderId="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 indent="2"/>
    </xf>
    <xf numFmtId="0" fontId="3" fillId="0" borderId="0" xfId="0" applyFont="1" applyFill="1" applyBorder="1" applyAlignment="1">
      <alignment horizontal="left" vertical="top" wrapText="1" indent="2"/>
    </xf>
    <xf numFmtId="0" fontId="4" fillId="0" borderId="43" xfId="0" applyFont="1" applyFill="1" applyBorder="1" applyAlignment="1">
      <alignment horizontal="left" vertical="top" wrapText="1" indent="12"/>
    </xf>
    <xf numFmtId="0" fontId="4" fillId="0" borderId="44" xfId="0" applyFont="1" applyFill="1" applyBorder="1" applyAlignment="1">
      <alignment horizontal="left" vertical="top" wrapText="1" indent="12"/>
    </xf>
    <xf numFmtId="0" fontId="4" fillId="0" borderId="45" xfId="0" applyFont="1" applyFill="1" applyBorder="1" applyAlignment="1">
      <alignment horizontal="left" vertical="top" wrapText="1" indent="12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left" wrapText="1"/>
    </xf>
    <xf numFmtId="0" fontId="0" fillId="0" borderId="47" xfId="0" applyFill="1" applyBorder="1" applyAlignment="1">
      <alignment horizontal="left" wrapText="1"/>
    </xf>
    <xf numFmtId="0" fontId="0" fillId="0" borderId="24" xfId="0" applyFill="1" applyBorder="1" applyAlignment="1">
      <alignment horizontal="center" vertical="top" wrapText="1"/>
    </xf>
    <xf numFmtId="0" fontId="0" fillId="0" borderId="41" xfId="0" applyFill="1" applyBorder="1" applyAlignment="1">
      <alignment horizontal="center" vertical="top" wrapText="1"/>
    </xf>
    <xf numFmtId="0" fontId="0" fillId="0" borderId="42" xfId="0" applyFill="1" applyBorder="1" applyAlignment="1">
      <alignment horizontal="center" vertical="top" wrapText="1"/>
    </xf>
    <xf numFmtId="0" fontId="0" fillId="0" borderId="37" xfId="0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left" vertical="top" wrapText="1" indent="7"/>
    </xf>
    <xf numFmtId="0" fontId="5" fillId="0" borderId="41" xfId="0" applyFont="1" applyFill="1" applyBorder="1" applyAlignment="1">
      <alignment horizontal="left" vertical="top" wrapText="1" indent="7"/>
    </xf>
    <xf numFmtId="0" fontId="5" fillId="0" borderId="42" xfId="0" applyFont="1" applyFill="1" applyBorder="1" applyAlignment="1">
      <alignment horizontal="left" vertical="top" wrapText="1" indent="7"/>
    </xf>
    <xf numFmtId="0" fontId="5" fillId="0" borderId="38" xfId="0" applyFont="1" applyFill="1" applyBorder="1" applyAlignment="1">
      <alignment horizontal="left" vertical="top" wrapText="1" indent="2"/>
    </xf>
    <xf numFmtId="0" fontId="5" fillId="0" borderId="39" xfId="0" applyFont="1" applyFill="1" applyBorder="1" applyAlignment="1">
      <alignment horizontal="left" vertical="top" wrapText="1" indent="2"/>
    </xf>
    <xf numFmtId="0" fontId="5" fillId="0" borderId="40" xfId="0" applyFont="1" applyFill="1" applyBorder="1" applyAlignment="1">
      <alignment horizontal="left" vertical="top" wrapText="1" indent="2"/>
    </xf>
    <xf numFmtId="0" fontId="0" fillId="0" borderId="49" xfId="0" applyFill="1" applyBorder="1" applyAlignment="1">
      <alignment horizontal="left" wrapText="1"/>
    </xf>
    <xf numFmtId="0" fontId="0" fillId="0" borderId="50" xfId="0" applyFill="1" applyBorder="1" applyAlignment="1">
      <alignment horizontal="left" wrapText="1"/>
    </xf>
    <xf numFmtId="0" fontId="0" fillId="0" borderId="51" xfId="0" applyFill="1" applyBorder="1" applyAlignment="1">
      <alignment horizontal="left" wrapText="1"/>
    </xf>
    <xf numFmtId="0" fontId="3" fillId="0" borderId="19" xfId="0" applyFont="1" applyFill="1" applyBorder="1" applyAlignment="1">
      <alignment horizontal="left" vertical="top" wrapText="1" indent="2"/>
    </xf>
    <xf numFmtId="0" fontId="3" fillId="0" borderId="20" xfId="0" applyFont="1" applyFill="1" applyBorder="1" applyAlignment="1">
      <alignment horizontal="left" vertical="top" wrapText="1" indent="2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>
      <alignment horizontal="left" vertical="top" wrapText="1" indent="2"/>
    </xf>
    <xf numFmtId="0" fontId="0" fillId="0" borderId="0" xfId="0" applyFill="1" applyBorder="1" applyAlignment="1">
      <alignment horizontal="left" vertical="top"/>
    </xf>
    <xf numFmtId="0" fontId="0" fillId="8" borderId="10" xfId="0" applyFill="1" applyBorder="1" applyAlignment="1">
      <alignment horizontal="left" wrapText="1"/>
    </xf>
    <xf numFmtId="0" fontId="0" fillId="8" borderId="11" xfId="0" applyFill="1" applyBorder="1" applyAlignment="1">
      <alignment horizontal="left" wrapText="1"/>
    </xf>
    <xf numFmtId="0" fontId="0" fillId="8" borderId="12" xfId="0" applyFill="1" applyBorder="1" applyAlignment="1">
      <alignment horizontal="left" wrapText="1"/>
    </xf>
    <xf numFmtId="0" fontId="3" fillId="0" borderId="52" xfId="0" applyFont="1" applyFill="1" applyBorder="1" applyAlignment="1">
      <alignment horizontal="left" vertical="top" wrapText="1" indent="2"/>
    </xf>
    <xf numFmtId="0" fontId="3" fillId="0" borderId="53" xfId="0" applyFont="1" applyFill="1" applyBorder="1" applyAlignment="1">
      <alignment horizontal="left" vertical="top" wrapText="1" indent="2"/>
    </xf>
    <xf numFmtId="0" fontId="3" fillId="0" borderId="18" xfId="0" applyFont="1" applyFill="1" applyBorder="1" applyAlignment="1">
      <alignment horizontal="left" vertical="top" wrapText="1" indent="2"/>
    </xf>
    <xf numFmtId="0" fontId="3" fillId="0" borderId="23" xfId="0" applyFont="1" applyFill="1" applyBorder="1" applyAlignment="1">
      <alignment horizontal="left" vertical="top" wrapText="1" indent="2"/>
    </xf>
    <xf numFmtId="49" fontId="0" fillId="8" borderId="10" xfId="0" applyNumberFormat="1" applyFill="1" applyBorder="1" applyAlignment="1">
      <alignment horizontal="left" wrapText="1"/>
    </xf>
    <xf numFmtId="49" fontId="0" fillId="8" borderId="11" xfId="0" applyNumberFormat="1" applyFill="1" applyBorder="1" applyAlignment="1">
      <alignment horizontal="left" wrapText="1"/>
    </xf>
    <xf numFmtId="49" fontId="0" fillId="8" borderId="12" xfId="0" applyNumberFormat="1" applyFill="1" applyBorder="1" applyAlignment="1">
      <alignment horizontal="left" wrapText="1"/>
    </xf>
    <xf numFmtId="0" fontId="78" fillId="0" borderId="0" xfId="0" applyFont="1" applyAlignment="1">
      <alignment horizontal="justify" vertical="center"/>
    </xf>
    <xf numFmtId="0" fontId="73" fillId="0" borderId="54" xfId="0" applyFont="1" applyBorder="1" applyAlignment="1">
      <alignment horizontal="right" vertical="center" wrapText="1"/>
    </xf>
    <xf numFmtId="0" fontId="73" fillId="0" borderId="55" xfId="0" applyFont="1" applyBorder="1" applyAlignment="1">
      <alignment horizontal="right" vertical="center" wrapText="1"/>
    </xf>
    <xf numFmtId="0" fontId="73" fillId="0" borderId="35" xfId="0" applyFont="1" applyBorder="1" applyAlignment="1">
      <alignment horizontal="right" vertical="center" wrapText="1"/>
    </xf>
    <xf numFmtId="0" fontId="86" fillId="0" borderId="54" xfId="0" applyFont="1" applyBorder="1" applyAlignment="1">
      <alignment horizontal="justify" vertical="center" wrapText="1"/>
    </xf>
    <xf numFmtId="0" fontId="87" fillId="0" borderId="55" xfId="0" applyFont="1" applyBorder="1" applyAlignment="1">
      <alignment horizontal="justify" vertical="center" wrapText="1"/>
    </xf>
    <xf numFmtId="1" fontId="88" fillId="0" borderId="56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" fontId="89" fillId="0" borderId="57" xfId="0" applyNumberFormat="1" applyFont="1" applyBorder="1" applyAlignment="1">
      <alignment horizontal="center" vertical="center" wrapText="1"/>
    </xf>
    <xf numFmtId="0" fontId="0" fillId="0" borderId="0" xfId="0"/>
    <xf numFmtId="0" fontId="88" fillId="0" borderId="54" xfId="0" applyFont="1" applyBorder="1" applyAlignment="1">
      <alignment horizontal="center" vertical="center" wrapText="1"/>
    </xf>
    <xf numFmtId="0" fontId="88" fillId="0" borderId="55" xfId="0" applyFont="1" applyBorder="1" applyAlignment="1">
      <alignment horizontal="center" vertical="center" wrapText="1"/>
    </xf>
    <xf numFmtId="0" fontId="0" fillId="6" borderId="13" xfId="0" applyFill="1" applyBorder="1" applyProtection="1">
      <protection locked="0"/>
    </xf>
    <xf numFmtId="0" fontId="0" fillId="6" borderId="14" xfId="0" applyFill="1" applyBorder="1" applyProtection="1">
      <protection locked="0"/>
    </xf>
    <xf numFmtId="0" fontId="0" fillId="6" borderId="15" xfId="0" applyFill="1" applyBorder="1" applyProtection="1">
      <protection locked="0"/>
    </xf>
    <xf numFmtId="0" fontId="0" fillId="0" borderId="16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8" fillId="8" borderId="13" xfId="0" applyFont="1" applyFill="1" applyBorder="1" applyAlignment="1" applyProtection="1">
      <alignment horizontal="left" vertical="center"/>
      <protection locked="0"/>
    </xf>
    <xf numFmtId="0" fontId="88" fillId="0" borderId="14" xfId="0" applyFont="1" applyFill="1" applyBorder="1" applyAlignment="1">
      <alignment horizontal="left" vertical="center"/>
    </xf>
    <xf numFmtId="0" fontId="88" fillId="0" borderId="15" xfId="0" applyFont="1" applyFill="1" applyBorder="1" applyAlignment="1">
      <alignment horizontal="left" vertical="center"/>
    </xf>
    <xf numFmtId="0" fontId="88" fillId="8" borderId="13" xfId="0" applyFont="1" applyFill="1" applyBorder="1" applyAlignment="1">
      <alignment horizontal="left" vertical="center"/>
    </xf>
    <xf numFmtId="0" fontId="8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6" fillId="0" borderId="8" xfId="0" applyFont="1" applyBorder="1" applyAlignment="1">
      <alignment horizontal="left" vertical="top" wrapText="1"/>
    </xf>
    <xf numFmtId="0" fontId="56" fillId="0" borderId="0" xfId="0" applyFont="1" applyAlignment="1">
      <alignment horizontal="left" vertical="top"/>
    </xf>
    <xf numFmtId="0" fontId="56" fillId="0" borderId="0" xfId="0" applyFont="1" applyFill="1" applyBorder="1" applyAlignment="1">
      <alignment horizontal="left" vertical="top"/>
    </xf>
    <xf numFmtId="0" fontId="85" fillId="0" borderId="17" xfId="0" applyFont="1" applyBorder="1" applyAlignment="1">
      <alignment wrapText="1"/>
    </xf>
    <xf numFmtId="0" fontId="78" fillId="0" borderId="17" xfId="0" applyFont="1" applyBorder="1" applyAlignment="1">
      <alignment wrapText="1"/>
    </xf>
    <xf numFmtId="0" fontId="56" fillId="6" borderId="13" xfId="0" applyFont="1" applyFill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wrapText="1"/>
    </xf>
    <xf numFmtId="0" fontId="62" fillId="0" borderId="0" xfId="0" applyFont="1" applyAlignment="1">
      <alignment wrapText="1"/>
    </xf>
    <xf numFmtId="0" fontId="102" fillId="0" borderId="0" xfId="0" applyFont="1"/>
    <xf numFmtId="0" fontId="64" fillId="5" borderId="64" xfId="0" applyFont="1" applyFill="1" applyBorder="1" applyAlignment="1">
      <alignment horizontal="left" vertical="center" wrapText="1"/>
    </xf>
    <xf numFmtId="0" fontId="64" fillId="5" borderId="25" xfId="0" applyFont="1" applyFill="1" applyBorder="1" applyAlignment="1">
      <alignment horizontal="left" vertical="center" wrapText="1"/>
    </xf>
    <xf numFmtId="0" fontId="64" fillId="0" borderId="55" xfId="0" applyFont="1" applyBorder="1" applyAlignment="1">
      <alignment horizontal="left" vertical="center" wrapText="1"/>
    </xf>
    <xf numFmtId="0" fontId="65" fillId="0" borderId="55" xfId="0" applyFont="1" applyBorder="1" applyAlignment="1">
      <alignment horizontal="left" vertical="center" wrapText="1"/>
    </xf>
    <xf numFmtId="0" fontId="65" fillId="0" borderId="35" xfId="0" applyFont="1" applyBorder="1" applyAlignment="1">
      <alignment horizontal="left" vertical="center" wrapText="1"/>
    </xf>
    <xf numFmtId="49" fontId="56" fillId="0" borderId="65" xfId="0" applyNumberFormat="1" applyFont="1" applyBorder="1" applyAlignment="1">
      <alignment horizontal="center" vertical="top" wrapText="1"/>
    </xf>
    <xf numFmtId="49" fontId="56" fillId="0" borderId="66" xfId="0" applyNumberFormat="1" applyFont="1" applyBorder="1" applyAlignment="1">
      <alignment horizontal="center" vertical="top" wrapText="1"/>
    </xf>
    <xf numFmtId="49" fontId="56" fillId="0" borderId="67" xfId="0" applyNumberFormat="1" applyFont="1" applyBorder="1" applyAlignment="1">
      <alignment horizontal="center" vertical="top" wrapText="1"/>
    </xf>
    <xf numFmtId="0" fontId="56" fillId="0" borderId="58" xfId="0" applyFont="1" applyBorder="1" applyAlignment="1">
      <alignment horizontal="center" vertical="top" wrapText="1"/>
    </xf>
    <xf numFmtId="0" fontId="56" fillId="0" borderId="59" xfId="0" applyFont="1" applyBorder="1" applyAlignment="1">
      <alignment horizontal="center" vertical="top" wrapText="1"/>
    </xf>
    <xf numFmtId="0" fontId="56" fillId="0" borderId="60" xfId="0" applyFont="1" applyBorder="1" applyAlignment="1">
      <alignment horizontal="center" vertical="top" wrapText="1"/>
    </xf>
    <xf numFmtId="0" fontId="56" fillId="0" borderId="61" xfId="0" applyFont="1" applyBorder="1" applyAlignment="1">
      <alignment horizontal="center" vertical="top" wrapText="1"/>
    </xf>
    <xf numFmtId="0" fontId="72" fillId="0" borderId="61" xfId="0" applyFont="1" applyBorder="1" applyAlignment="1">
      <alignment horizontal="center" vertical="center" wrapText="1"/>
    </xf>
    <xf numFmtId="0" fontId="72" fillId="0" borderId="59" xfId="0" applyFont="1" applyBorder="1" applyAlignment="1">
      <alignment horizontal="center" vertical="center" wrapText="1"/>
    </xf>
    <xf numFmtId="0" fontId="72" fillId="0" borderId="60" xfId="0" applyFont="1" applyBorder="1" applyAlignment="1">
      <alignment horizontal="center" vertical="center" wrapText="1"/>
    </xf>
    <xf numFmtId="0" fontId="72" fillId="0" borderId="62" xfId="0" applyFont="1" applyBorder="1" applyAlignment="1">
      <alignment horizontal="center" vertical="center" wrapText="1"/>
    </xf>
    <xf numFmtId="0" fontId="72" fillId="0" borderId="63" xfId="0" applyFont="1" applyBorder="1" applyAlignment="1">
      <alignment horizontal="center" vertical="center" wrapText="1"/>
    </xf>
    <xf numFmtId="0" fontId="72" fillId="0" borderId="30" xfId="0" applyFont="1" applyBorder="1" applyAlignment="1">
      <alignment horizontal="center" vertical="center" wrapText="1"/>
    </xf>
    <xf numFmtId="0" fontId="56" fillId="0" borderId="8" xfId="0" applyFont="1" applyBorder="1" applyAlignment="1">
      <alignment wrapText="1"/>
    </xf>
    <xf numFmtId="0" fontId="90" fillId="10" borderId="13" xfId="0" applyFont="1" applyFill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78" fillId="0" borderId="0" xfId="0" applyFont="1" applyAlignment="1">
      <alignment horizontal="center" vertical="center"/>
    </xf>
    <xf numFmtId="0" fontId="91" fillId="0" borderId="0" xfId="0" applyFont="1" applyAlignment="1">
      <alignment horizontal="center"/>
    </xf>
    <xf numFmtId="0" fontId="92" fillId="0" borderId="0" xfId="0" applyFont="1" applyAlignment="1">
      <alignment horizontal="center" vertical="center"/>
    </xf>
    <xf numFmtId="0" fontId="93" fillId="0" borderId="0" xfId="0" applyFont="1" applyAlignment="1">
      <alignment horizontal="center"/>
    </xf>
    <xf numFmtId="0" fontId="97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 wrapText="1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160020</xdr:colOff>
      <xdr:row>0</xdr:row>
      <xdr:rowOff>746760</xdr:rowOff>
    </xdr:from>
    <xdr:to>
      <xdr:col>4</xdr:col>
      <xdr:colOff>2486025</xdr:colOff>
      <xdr:row>0</xdr:row>
      <xdr:rowOff>1546860</xdr:rowOff>
    </xdr:to>
    <xdr:grpSp>
      <xdr:nvGrpSpPr>
        <xdr:cNvPr id="1025" name="Group 2">
          <a:extLst>
            <a:ext uri="{FF2B5EF4-FFF2-40B4-BE49-F238E27FC236}">
              <a16:creationId xmlns="" xmlns:a16="http://schemas.microsoft.com/office/drawing/2014/main" id="{76B541B4-8256-417A-AC0C-7C3F8EDFD17E}"/>
            </a:ext>
          </a:extLst>
        </xdr:cNvPr>
        <xdr:cNvGrpSpPr>
          <a:grpSpLocks/>
        </xdr:cNvGrpSpPr>
      </xdr:nvGrpSpPr>
      <xdr:grpSpPr bwMode="auto">
        <a:xfrm>
          <a:off x="2081585" y="746760"/>
          <a:ext cx="4943310" cy="800100"/>
          <a:chOff x="4572" y="4572"/>
          <a:chExt cx="4354068" cy="812673"/>
        </a:xfrm>
      </xdr:grpSpPr>
      <xdr:sp macro="" textlink="">
        <xdr:nvSpPr>
          <xdr:cNvPr id="1028" name="Shape 3">
            <a:extLst>
              <a:ext uri="{FF2B5EF4-FFF2-40B4-BE49-F238E27FC236}">
                <a16:creationId xmlns="" xmlns:a16="http://schemas.microsoft.com/office/drawing/2014/main" id="{33645DF0-DCA6-461C-8D56-8B3EDF445A3B}"/>
              </a:ext>
            </a:extLst>
          </xdr:cNvPr>
          <xdr:cNvSpPr>
            <a:spLocks/>
          </xdr:cNvSpPr>
        </xdr:nvSpPr>
        <xdr:spPr bwMode="auto">
          <a:xfrm>
            <a:off x="4572" y="4572"/>
            <a:ext cx="3496310" cy="731520"/>
          </a:xfrm>
          <a:custGeom>
            <a:avLst/>
            <a:gdLst>
              <a:gd name="T0" fmla="*/ 1601020 w 3496310"/>
              <a:gd name="T1" fmla="*/ 1274 h 731520"/>
              <a:gd name="T2" fmla="*/ 1386980 w 3496310"/>
              <a:gd name="T3" fmla="*/ 7807 h 731520"/>
              <a:gd name="T4" fmla="*/ 1182164 w 3496310"/>
              <a:gd name="T5" fmla="*/ 19582 h 731520"/>
              <a:gd name="T6" fmla="*/ 988207 w 3496310"/>
              <a:gd name="T7" fmla="*/ 36256 h 731520"/>
              <a:gd name="T8" fmla="*/ 806748 w 3496310"/>
              <a:gd name="T9" fmla="*/ 57487 h 731520"/>
              <a:gd name="T10" fmla="*/ 639425 w 3496310"/>
              <a:gd name="T11" fmla="*/ 82932 h 731520"/>
              <a:gd name="T12" fmla="*/ 487875 w 3496310"/>
              <a:gd name="T13" fmla="*/ 112249 h 731520"/>
              <a:gd name="T14" fmla="*/ 353736 w 3496310"/>
              <a:gd name="T15" fmla="*/ 145095 h 731520"/>
              <a:gd name="T16" fmla="*/ 238647 w 3496310"/>
              <a:gd name="T17" fmla="*/ 181130 h 731520"/>
              <a:gd name="T18" fmla="*/ 72165 w 3496310"/>
              <a:gd name="T19" fmla="*/ 261391 h 731520"/>
              <a:gd name="T20" fmla="*/ 0 w 3496310"/>
              <a:gd name="T21" fmla="*/ 365760 h 731520"/>
              <a:gd name="T22" fmla="*/ 53383 w 3496310"/>
              <a:gd name="T23" fmla="*/ 455837 h 731520"/>
              <a:gd name="T24" fmla="*/ 204800 w 3496310"/>
              <a:gd name="T25" fmla="*/ 537729 h 731520"/>
              <a:gd name="T26" fmla="*/ 353736 w 3496310"/>
              <a:gd name="T27" fmla="*/ 586424 h 731520"/>
              <a:gd name="T28" fmla="*/ 487875 w 3496310"/>
              <a:gd name="T29" fmla="*/ 619270 h 731520"/>
              <a:gd name="T30" fmla="*/ 639425 w 3496310"/>
              <a:gd name="T31" fmla="*/ 648587 h 731520"/>
              <a:gd name="T32" fmla="*/ 806748 w 3496310"/>
              <a:gd name="T33" fmla="*/ 674032 h 731520"/>
              <a:gd name="T34" fmla="*/ 988207 w 3496310"/>
              <a:gd name="T35" fmla="*/ 695263 h 731520"/>
              <a:gd name="T36" fmla="*/ 1182164 w 3496310"/>
              <a:gd name="T37" fmla="*/ 711937 h 731520"/>
              <a:gd name="T38" fmla="*/ 1386980 w 3496310"/>
              <a:gd name="T39" fmla="*/ 723712 h 731520"/>
              <a:gd name="T40" fmla="*/ 1601020 w 3496310"/>
              <a:gd name="T41" fmla="*/ 730245 h 731520"/>
              <a:gd name="T42" fmla="*/ 1821922 w 3496310"/>
              <a:gd name="T43" fmla="*/ 731199 h 731520"/>
              <a:gd name="T44" fmla="*/ 2038672 w 3496310"/>
              <a:gd name="T45" fmla="*/ 726489 h 731520"/>
              <a:gd name="T46" fmla="*/ 2246745 w 3496310"/>
              <a:gd name="T47" fmla="*/ 716423 h 731520"/>
              <a:gd name="T48" fmla="*/ 2444504 w 3496310"/>
              <a:gd name="T49" fmla="*/ 701344 h 731520"/>
              <a:gd name="T50" fmla="*/ 2630311 w 3496310"/>
              <a:gd name="T51" fmla="*/ 681594 h 731520"/>
              <a:gd name="T52" fmla="*/ 2802528 w 3496310"/>
              <a:gd name="T53" fmla="*/ 657516 h 731520"/>
              <a:gd name="T54" fmla="*/ 2959517 w 3496310"/>
              <a:gd name="T55" fmla="*/ 629452 h 731520"/>
              <a:gd name="T56" fmla="*/ 3099642 w 3496310"/>
              <a:gd name="T57" fmla="*/ 597744 h 731520"/>
              <a:gd name="T58" fmla="*/ 3221263 w 3496310"/>
              <a:gd name="T59" fmla="*/ 562734 h 731520"/>
              <a:gd name="T60" fmla="*/ 3378399 w 3496310"/>
              <a:gd name="T61" fmla="*/ 497977 h 731520"/>
              <a:gd name="T62" fmla="*/ 3489962 w 3496310"/>
              <a:gd name="T63" fmla="*/ 396526 h 731520"/>
              <a:gd name="T64" fmla="*/ 3472006 w 3496310"/>
              <a:gd name="T65" fmla="*/ 304934 h 731520"/>
              <a:gd name="T66" fmla="*/ 3351811 w 3496310"/>
              <a:gd name="T67" fmla="*/ 220009 h 731520"/>
              <a:gd name="T68" fmla="*/ 3182879 w 3496310"/>
              <a:gd name="T69" fmla="*/ 156770 h 731520"/>
              <a:gd name="T70" fmla="*/ 3054908 w 3496310"/>
              <a:gd name="T71" fmla="*/ 122822 h 731520"/>
              <a:gd name="T72" fmla="*/ 2908980 w 3496310"/>
              <a:gd name="T73" fmla="*/ 92291 h 731520"/>
              <a:gd name="T74" fmla="*/ 2746733 w 3496310"/>
              <a:gd name="T75" fmla="*/ 65517 h 731520"/>
              <a:gd name="T76" fmla="*/ 2569804 w 3496310"/>
              <a:gd name="T77" fmla="*/ 42844 h 731520"/>
              <a:gd name="T78" fmla="*/ 2379831 w 3496310"/>
              <a:gd name="T79" fmla="*/ 24613 h 731520"/>
              <a:gd name="T80" fmla="*/ 2178452 w 3496310"/>
              <a:gd name="T81" fmla="*/ 11167 h 731520"/>
              <a:gd name="T82" fmla="*/ 1967305 w 3496310"/>
              <a:gd name="T83" fmla="*/ 2848 h 731520"/>
              <a:gd name="T84" fmla="*/ 1748027 w 3496310"/>
              <a:gd name="T85" fmla="*/ 0 h 731520"/>
              <a:gd name="T86" fmla="*/ 0 w 3496310"/>
              <a:gd name="T87" fmla="*/ 0 h 731520"/>
              <a:gd name="T88" fmla="*/ 3496310 w 3496310"/>
              <a:gd name="T89" fmla="*/ 731520 h 7315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T86" t="T87" r="T88" b="T89"/>
            <a:pathLst>
              <a:path w="3496310" h="731520">
                <a:moveTo>
                  <a:pt x="1748027" y="0"/>
                </a:moveTo>
                <a:lnTo>
                  <a:pt x="1674133" y="320"/>
                </a:lnTo>
                <a:lnTo>
                  <a:pt x="1601020" y="1274"/>
                </a:lnTo>
                <a:lnTo>
                  <a:pt x="1528750" y="2848"/>
                </a:lnTo>
                <a:lnTo>
                  <a:pt x="1457383" y="5030"/>
                </a:lnTo>
                <a:lnTo>
                  <a:pt x="1386980" y="7807"/>
                </a:lnTo>
                <a:lnTo>
                  <a:pt x="1317603" y="11167"/>
                </a:lnTo>
                <a:lnTo>
                  <a:pt x="1249310" y="15096"/>
                </a:lnTo>
                <a:lnTo>
                  <a:pt x="1182164" y="19582"/>
                </a:lnTo>
                <a:lnTo>
                  <a:pt x="1116224" y="24613"/>
                </a:lnTo>
                <a:lnTo>
                  <a:pt x="1051551" y="30175"/>
                </a:lnTo>
                <a:lnTo>
                  <a:pt x="988207" y="36256"/>
                </a:lnTo>
                <a:lnTo>
                  <a:pt x="926251" y="42844"/>
                </a:lnTo>
                <a:lnTo>
                  <a:pt x="865744" y="49925"/>
                </a:lnTo>
                <a:lnTo>
                  <a:pt x="806748" y="57487"/>
                </a:lnTo>
                <a:lnTo>
                  <a:pt x="749322" y="65517"/>
                </a:lnTo>
                <a:lnTo>
                  <a:pt x="693527" y="74003"/>
                </a:lnTo>
                <a:lnTo>
                  <a:pt x="639425" y="82932"/>
                </a:lnTo>
                <a:lnTo>
                  <a:pt x="587075" y="92291"/>
                </a:lnTo>
                <a:lnTo>
                  <a:pt x="536538" y="102067"/>
                </a:lnTo>
                <a:lnTo>
                  <a:pt x="487875" y="112249"/>
                </a:lnTo>
                <a:lnTo>
                  <a:pt x="441147" y="122822"/>
                </a:lnTo>
                <a:lnTo>
                  <a:pt x="396413" y="133775"/>
                </a:lnTo>
                <a:lnTo>
                  <a:pt x="353736" y="145095"/>
                </a:lnTo>
                <a:lnTo>
                  <a:pt x="313176" y="156770"/>
                </a:lnTo>
                <a:lnTo>
                  <a:pt x="274792" y="168785"/>
                </a:lnTo>
                <a:lnTo>
                  <a:pt x="238647" y="181130"/>
                </a:lnTo>
                <a:lnTo>
                  <a:pt x="173312" y="206754"/>
                </a:lnTo>
                <a:lnTo>
                  <a:pt x="117656" y="233542"/>
                </a:lnTo>
                <a:lnTo>
                  <a:pt x="72165" y="261391"/>
                </a:lnTo>
                <a:lnTo>
                  <a:pt x="37324" y="290201"/>
                </a:lnTo>
                <a:lnTo>
                  <a:pt x="6093" y="334993"/>
                </a:lnTo>
                <a:lnTo>
                  <a:pt x="0" y="365760"/>
                </a:lnTo>
                <a:lnTo>
                  <a:pt x="1533" y="381225"/>
                </a:lnTo>
                <a:lnTo>
                  <a:pt x="24049" y="426585"/>
                </a:lnTo>
                <a:lnTo>
                  <a:pt x="53383" y="455837"/>
                </a:lnTo>
                <a:lnTo>
                  <a:pt x="93610" y="484179"/>
                </a:lnTo>
                <a:lnTo>
                  <a:pt x="144244" y="511510"/>
                </a:lnTo>
                <a:lnTo>
                  <a:pt x="204800" y="537729"/>
                </a:lnTo>
                <a:lnTo>
                  <a:pt x="274792" y="562734"/>
                </a:lnTo>
                <a:lnTo>
                  <a:pt x="313176" y="574749"/>
                </a:lnTo>
                <a:lnTo>
                  <a:pt x="353736" y="586424"/>
                </a:lnTo>
                <a:lnTo>
                  <a:pt x="396413" y="597744"/>
                </a:lnTo>
                <a:lnTo>
                  <a:pt x="441147" y="608697"/>
                </a:lnTo>
                <a:lnTo>
                  <a:pt x="487875" y="619270"/>
                </a:lnTo>
                <a:lnTo>
                  <a:pt x="536538" y="629452"/>
                </a:lnTo>
                <a:lnTo>
                  <a:pt x="587075" y="639228"/>
                </a:lnTo>
                <a:lnTo>
                  <a:pt x="639425" y="648587"/>
                </a:lnTo>
                <a:lnTo>
                  <a:pt x="693527" y="657516"/>
                </a:lnTo>
                <a:lnTo>
                  <a:pt x="749322" y="666002"/>
                </a:lnTo>
                <a:lnTo>
                  <a:pt x="806748" y="674032"/>
                </a:lnTo>
                <a:lnTo>
                  <a:pt x="865744" y="681594"/>
                </a:lnTo>
                <a:lnTo>
                  <a:pt x="926251" y="688675"/>
                </a:lnTo>
                <a:lnTo>
                  <a:pt x="988207" y="695263"/>
                </a:lnTo>
                <a:lnTo>
                  <a:pt x="1051551" y="701344"/>
                </a:lnTo>
                <a:lnTo>
                  <a:pt x="1116224" y="706906"/>
                </a:lnTo>
                <a:lnTo>
                  <a:pt x="1182164" y="711937"/>
                </a:lnTo>
                <a:lnTo>
                  <a:pt x="1249310" y="716423"/>
                </a:lnTo>
                <a:lnTo>
                  <a:pt x="1317603" y="720352"/>
                </a:lnTo>
                <a:lnTo>
                  <a:pt x="1386980" y="723712"/>
                </a:lnTo>
                <a:lnTo>
                  <a:pt x="1457383" y="726489"/>
                </a:lnTo>
                <a:lnTo>
                  <a:pt x="1528750" y="728671"/>
                </a:lnTo>
                <a:lnTo>
                  <a:pt x="1601020" y="730245"/>
                </a:lnTo>
                <a:lnTo>
                  <a:pt x="1674133" y="731199"/>
                </a:lnTo>
                <a:lnTo>
                  <a:pt x="1748027" y="731520"/>
                </a:lnTo>
                <a:lnTo>
                  <a:pt x="1821922" y="731199"/>
                </a:lnTo>
                <a:lnTo>
                  <a:pt x="1895035" y="730245"/>
                </a:lnTo>
                <a:lnTo>
                  <a:pt x="1967305" y="728671"/>
                </a:lnTo>
                <a:lnTo>
                  <a:pt x="2038672" y="726489"/>
                </a:lnTo>
                <a:lnTo>
                  <a:pt x="2109075" y="723712"/>
                </a:lnTo>
                <a:lnTo>
                  <a:pt x="2178452" y="720352"/>
                </a:lnTo>
                <a:lnTo>
                  <a:pt x="2246745" y="716423"/>
                </a:lnTo>
                <a:lnTo>
                  <a:pt x="2313891" y="711937"/>
                </a:lnTo>
                <a:lnTo>
                  <a:pt x="2379831" y="706906"/>
                </a:lnTo>
                <a:lnTo>
                  <a:pt x="2444504" y="701344"/>
                </a:lnTo>
                <a:lnTo>
                  <a:pt x="2507848" y="695263"/>
                </a:lnTo>
                <a:lnTo>
                  <a:pt x="2569804" y="688675"/>
                </a:lnTo>
                <a:lnTo>
                  <a:pt x="2630311" y="681594"/>
                </a:lnTo>
                <a:lnTo>
                  <a:pt x="2689307" y="674032"/>
                </a:lnTo>
                <a:lnTo>
                  <a:pt x="2746733" y="666002"/>
                </a:lnTo>
                <a:lnTo>
                  <a:pt x="2802528" y="657516"/>
                </a:lnTo>
                <a:lnTo>
                  <a:pt x="2856630" y="648587"/>
                </a:lnTo>
                <a:lnTo>
                  <a:pt x="2908980" y="639228"/>
                </a:lnTo>
                <a:lnTo>
                  <a:pt x="2959517" y="629452"/>
                </a:lnTo>
                <a:lnTo>
                  <a:pt x="3008180" y="619270"/>
                </a:lnTo>
                <a:lnTo>
                  <a:pt x="3054908" y="608697"/>
                </a:lnTo>
                <a:lnTo>
                  <a:pt x="3099642" y="597744"/>
                </a:lnTo>
                <a:lnTo>
                  <a:pt x="3142319" y="586424"/>
                </a:lnTo>
                <a:lnTo>
                  <a:pt x="3182879" y="574749"/>
                </a:lnTo>
                <a:lnTo>
                  <a:pt x="3221263" y="562734"/>
                </a:lnTo>
                <a:lnTo>
                  <a:pt x="3257408" y="550389"/>
                </a:lnTo>
                <a:lnTo>
                  <a:pt x="3322743" y="524765"/>
                </a:lnTo>
                <a:lnTo>
                  <a:pt x="3378399" y="497977"/>
                </a:lnTo>
                <a:lnTo>
                  <a:pt x="3423890" y="470128"/>
                </a:lnTo>
                <a:lnTo>
                  <a:pt x="3458731" y="441318"/>
                </a:lnTo>
                <a:lnTo>
                  <a:pt x="3489962" y="396526"/>
                </a:lnTo>
                <a:lnTo>
                  <a:pt x="3496056" y="365760"/>
                </a:lnTo>
                <a:lnTo>
                  <a:pt x="3494522" y="350294"/>
                </a:lnTo>
                <a:lnTo>
                  <a:pt x="3472006" y="304934"/>
                </a:lnTo>
                <a:lnTo>
                  <a:pt x="3442672" y="275682"/>
                </a:lnTo>
                <a:lnTo>
                  <a:pt x="3402445" y="247340"/>
                </a:lnTo>
                <a:lnTo>
                  <a:pt x="3351811" y="220009"/>
                </a:lnTo>
                <a:lnTo>
                  <a:pt x="3291255" y="193790"/>
                </a:lnTo>
                <a:lnTo>
                  <a:pt x="3221263" y="168785"/>
                </a:lnTo>
                <a:lnTo>
                  <a:pt x="3182879" y="156770"/>
                </a:lnTo>
                <a:lnTo>
                  <a:pt x="3142319" y="145095"/>
                </a:lnTo>
                <a:lnTo>
                  <a:pt x="3099642" y="133775"/>
                </a:lnTo>
                <a:lnTo>
                  <a:pt x="3054908" y="122822"/>
                </a:lnTo>
                <a:lnTo>
                  <a:pt x="3008180" y="112249"/>
                </a:lnTo>
                <a:lnTo>
                  <a:pt x="2959517" y="102067"/>
                </a:lnTo>
                <a:lnTo>
                  <a:pt x="2908980" y="92291"/>
                </a:lnTo>
                <a:lnTo>
                  <a:pt x="2856630" y="82932"/>
                </a:lnTo>
                <a:lnTo>
                  <a:pt x="2802528" y="74003"/>
                </a:lnTo>
                <a:lnTo>
                  <a:pt x="2746733" y="65517"/>
                </a:lnTo>
                <a:lnTo>
                  <a:pt x="2689307" y="57487"/>
                </a:lnTo>
                <a:lnTo>
                  <a:pt x="2630311" y="49925"/>
                </a:lnTo>
                <a:lnTo>
                  <a:pt x="2569804" y="42844"/>
                </a:lnTo>
                <a:lnTo>
                  <a:pt x="2507848" y="36256"/>
                </a:lnTo>
                <a:lnTo>
                  <a:pt x="2444504" y="30175"/>
                </a:lnTo>
                <a:lnTo>
                  <a:pt x="2379831" y="24613"/>
                </a:lnTo>
                <a:lnTo>
                  <a:pt x="2313891" y="19582"/>
                </a:lnTo>
                <a:lnTo>
                  <a:pt x="2246745" y="15096"/>
                </a:lnTo>
                <a:lnTo>
                  <a:pt x="2178452" y="11167"/>
                </a:lnTo>
                <a:lnTo>
                  <a:pt x="2109075" y="7807"/>
                </a:lnTo>
                <a:lnTo>
                  <a:pt x="2038672" y="5030"/>
                </a:lnTo>
                <a:lnTo>
                  <a:pt x="1967305" y="2848"/>
                </a:lnTo>
                <a:lnTo>
                  <a:pt x="1895035" y="1274"/>
                </a:lnTo>
                <a:lnTo>
                  <a:pt x="1821922" y="320"/>
                </a:lnTo>
                <a:lnTo>
                  <a:pt x="1748027" y="0"/>
                </a:lnTo>
                <a:close/>
              </a:path>
            </a:pathLst>
          </a:custGeom>
          <a:solidFill>
            <a:srgbClr val="CC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29" name="Shape 4">
            <a:extLst>
              <a:ext uri="{FF2B5EF4-FFF2-40B4-BE49-F238E27FC236}">
                <a16:creationId xmlns="" xmlns:a16="http://schemas.microsoft.com/office/drawing/2014/main" id="{B354280A-E94F-4B9D-8CFC-BA9C016BF627}"/>
              </a:ext>
            </a:extLst>
          </xdr:cNvPr>
          <xdr:cNvSpPr>
            <a:spLocks/>
          </xdr:cNvSpPr>
        </xdr:nvSpPr>
        <xdr:spPr bwMode="auto">
          <a:xfrm>
            <a:off x="4572" y="4572"/>
            <a:ext cx="3496310" cy="731520"/>
          </a:xfrm>
          <a:custGeom>
            <a:avLst/>
            <a:gdLst>
              <a:gd name="T0" fmla="*/ 53383 w 3496310"/>
              <a:gd name="T1" fmla="*/ 275682 h 731520"/>
              <a:gd name="T2" fmla="*/ 204800 w 3496310"/>
              <a:gd name="T3" fmla="*/ 193790 h 731520"/>
              <a:gd name="T4" fmla="*/ 353736 w 3496310"/>
              <a:gd name="T5" fmla="*/ 145095 h 731520"/>
              <a:gd name="T6" fmla="*/ 487875 w 3496310"/>
              <a:gd name="T7" fmla="*/ 112249 h 731520"/>
              <a:gd name="T8" fmla="*/ 639425 w 3496310"/>
              <a:gd name="T9" fmla="*/ 82932 h 731520"/>
              <a:gd name="T10" fmla="*/ 806748 w 3496310"/>
              <a:gd name="T11" fmla="*/ 57487 h 731520"/>
              <a:gd name="T12" fmla="*/ 988207 w 3496310"/>
              <a:gd name="T13" fmla="*/ 36256 h 731520"/>
              <a:gd name="T14" fmla="*/ 1182164 w 3496310"/>
              <a:gd name="T15" fmla="*/ 19582 h 731520"/>
              <a:gd name="T16" fmla="*/ 1386980 w 3496310"/>
              <a:gd name="T17" fmla="*/ 7807 h 731520"/>
              <a:gd name="T18" fmla="*/ 1601020 w 3496310"/>
              <a:gd name="T19" fmla="*/ 1274 h 731520"/>
              <a:gd name="T20" fmla="*/ 1821922 w 3496310"/>
              <a:gd name="T21" fmla="*/ 320 h 731520"/>
              <a:gd name="T22" fmla="*/ 2038672 w 3496310"/>
              <a:gd name="T23" fmla="*/ 5030 h 731520"/>
              <a:gd name="T24" fmla="*/ 2246745 w 3496310"/>
              <a:gd name="T25" fmla="*/ 15096 h 731520"/>
              <a:gd name="T26" fmla="*/ 2444504 w 3496310"/>
              <a:gd name="T27" fmla="*/ 30175 h 731520"/>
              <a:gd name="T28" fmla="*/ 2630311 w 3496310"/>
              <a:gd name="T29" fmla="*/ 49925 h 731520"/>
              <a:gd name="T30" fmla="*/ 2802528 w 3496310"/>
              <a:gd name="T31" fmla="*/ 74003 h 731520"/>
              <a:gd name="T32" fmla="*/ 2959517 w 3496310"/>
              <a:gd name="T33" fmla="*/ 102067 h 731520"/>
              <a:gd name="T34" fmla="*/ 3099642 w 3496310"/>
              <a:gd name="T35" fmla="*/ 133775 h 731520"/>
              <a:gd name="T36" fmla="*/ 3221263 w 3496310"/>
              <a:gd name="T37" fmla="*/ 168785 h 731520"/>
              <a:gd name="T38" fmla="*/ 3378399 w 3496310"/>
              <a:gd name="T39" fmla="*/ 233542 h 731520"/>
              <a:gd name="T40" fmla="*/ 3489962 w 3496310"/>
              <a:gd name="T41" fmla="*/ 334993 h 731520"/>
              <a:gd name="T42" fmla="*/ 3472006 w 3496310"/>
              <a:gd name="T43" fmla="*/ 426585 h 731520"/>
              <a:gd name="T44" fmla="*/ 3351811 w 3496310"/>
              <a:gd name="T45" fmla="*/ 511510 h 731520"/>
              <a:gd name="T46" fmla="*/ 3182879 w 3496310"/>
              <a:gd name="T47" fmla="*/ 574749 h 731520"/>
              <a:gd name="T48" fmla="*/ 3054908 w 3496310"/>
              <a:gd name="T49" fmla="*/ 608697 h 731520"/>
              <a:gd name="T50" fmla="*/ 2908980 w 3496310"/>
              <a:gd name="T51" fmla="*/ 639228 h 731520"/>
              <a:gd name="T52" fmla="*/ 2746733 w 3496310"/>
              <a:gd name="T53" fmla="*/ 666002 h 731520"/>
              <a:gd name="T54" fmla="*/ 2569804 w 3496310"/>
              <a:gd name="T55" fmla="*/ 688675 h 731520"/>
              <a:gd name="T56" fmla="*/ 2379831 w 3496310"/>
              <a:gd name="T57" fmla="*/ 706906 h 731520"/>
              <a:gd name="T58" fmla="*/ 2178452 w 3496310"/>
              <a:gd name="T59" fmla="*/ 720352 h 731520"/>
              <a:gd name="T60" fmla="*/ 1967305 w 3496310"/>
              <a:gd name="T61" fmla="*/ 728671 h 731520"/>
              <a:gd name="T62" fmla="*/ 1748027 w 3496310"/>
              <a:gd name="T63" fmla="*/ 731520 h 731520"/>
              <a:gd name="T64" fmla="*/ 1528750 w 3496310"/>
              <a:gd name="T65" fmla="*/ 728671 h 731520"/>
              <a:gd name="T66" fmla="*/ 1317603 w 3496310"/>
              <a:gd name="T67" fmla="*/ 720352 h 731520"/>
              <a:gd name="T68" fmla="*/ 1116224 w 3496310"/>
              <a:gd name="T69" fmla="*/ 706906 h 731520"/>
              <a:gd name="T70" fmla="*/ 926251 w 3496310"/>
              <a:gd name="T71" fmla="*/ 688675 h 731520"/>
              <a:gd name="T72" fmla="*/ 749322 w 3496310"/>
              <a:gd name="T73" fmla="*/ 666002 h 731520"/>
              <a:gd name="T74" fmla="*/ 587075 w 3496310"/>
              <a:gd name="T75" fmla="*/ 639228 h 731520"/>
              <a:gd name="T76" fmla="*/ 441147 w 3496310"/>
              <a:gd name="T77" fmla="*/ 608697 h 731520"/>
              <a:gd name="T78" fmla="*/ 313176 w 3496310"/>
              <a:gd name="T79" fmla="*/ 574749 h 731520"/>
              <a:gd name="T80" fmla="*/ 173312 w 3496310"/>
              <a:gd name="T81" fmla="*/ 524765 h 731520"/>
              <a:gd name="T82" fmla="*/ 37324 w 3496310"/>
              <a:gd name="T83" fmla="*/ 441318 h 731520"/>
              <a:gd name="T84" fmla="*/ 0 w 3496310"/>
              <a:gd name="T85" fmla="*/ 0 h 731520"/>
              <a:gd name="T86" fmla="*/ 3496310 w 3496310"/>
              <a:gd name="T87" fmla="*/ 731520 h 7315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T84" t="T85" r="T86" b="T87"/>
            <a:pathLst>
              <a:path w="3496310" h="731520">
                <a:moveTo>
                  <a:pt x="0" y="365760"/>
                </a:moveTo>
                <a:lnTo>
                  <a:pt x="13618" y="319869"/>
                </a:lnTo>
                <a:lnTo>
                  <a:pt x="53383" y="275682"/>
                </a:lnTo>
                <a:lnTo>
                  <a:pt x="93610" y="247340"/>
                </a:lnTo>
                <a:lnTo>
                  <a:pt x="144244" y="220009"/>
                </a:lnTo>
                <a:lnTo>
                  <a:pt x="204800" y="193790"/>
                </a:lnTo>
                <a:lnTo>
                  <a:pt x="274792" y="168785"/>
                </a:lnTo>
                <a:lnTo>
                  <a:pt x="313176" y="156770"/>
                </a:lnTo>
                <a:lnTo>
                  <a:pt x="353736" y="145095"/>
                </a:lnTo>
                <a:lnTo>
                  <a:pt x="396413" y="133775"/>
                </a:lnTo>
                <a:lnTo>
                  <a:pt x="441147" y="122822"/>
                </a:lnTo>
                <a:lnTo>
                  <a:pt x="487875" y="112249"/>
                </a:lnTo>
                <a:lnTo>
                  <a:pt x="536538" y="102067"/>
                </a:lnTo>
                <a:lnTo>
                  <a:pt x="587075" y="92291"/>
                </a:lnTo>
                <a:lnTo>
                  <a:pt x="639425" y="82932"/>
                </a:lnTo>
                <a:lnTo>
                  <a:pt x="693527" y="74003"/>
                </a:lnTo>
                <a:lnTo>
                  <a:pt x="749322" y="65517"/>
                </a:lnTo>
                <a:lnTo>
                  <a:pt x="806748" y="57487"/>
                </a:lnTo>
                <a:lnTo>
                  <a:pt x="865744" y="49925"/>
                </a:lnTo>
                <a:lnTo>
                  <a:pt x="926251" y="42844"/>
                </a:lnTo>
                <a:lnTo>
                  <a:pt x="988207" y="36256"/>
                </a:lnTo>
                <a:lnTo>
                  <a:pt x="1051551" y="30175"/>
                </a:lnTo>
                <a:lnTo>
                  <a:pt x="1116224" y="24613"/>
                </a:lnTo>
                <a:lnTo>
                  <a:pt x="1182164" y="19582"/>
                </a:lnTo>
                <a:lnTo>
                  <a:pt x="1249310" y="15096"/>
                </a:lnTo>
                <a:lnTo>
                  <a:pt x="1317603" y="11167"/>
                </a:lnTo>
                <a:lnTo>
                  <a:pt x="1386980" y="7807"/>
                </a:lnTo>
                <a:lnTo>
                  <a:pt x="1457383" y="5030"/>
                </a:lnTo>
                <a:lnTo>
                  <a:pt x="1528750" y="2848"/>
                </a:lnTo>
                <a:lnTo>
                  <a:pt x="1601020" y="1274"/>
                </a:lnTo>
                <a:lnTo>
                  <a:pt x="1674133" y="320"/>
                </a:lnTo>
                <a:lnTo>
                  <a:pt x="1748027" y="0"/>
                </a:lnTo>
                <a:lnTo>
                  <a:pt x="1821922" y="320"/>
                </a:lnTo>
                <a:lnTo>
                  <a:pt x="1895035" y="1274"/>
                </a:lnTo>
                <a:lnTo>
                  <a:pt x="1967305" y="2848"/>
                </a:lnTo>
                <a:lnTo>
                  <a:pt x="2038672" y="5030"/>
                </a:lnTo>
                <a:lnTo>
                  <a:pt x="2109075" y="7807"/>
                </a:lnTo>
                <a:lnTo>
                  <a:pt x="2178452" y="11167"/>
                </a:lnTo>
                <a:lnTo>
                  <a:pt x="2246745" y="15096"/>
                </a:lnTo>
                <a:lnTo>
                  <a:pt x="2313891" y="19582"/>
                </a:lnTo>
                <a:lnTo>
                  <a:pt x="2379831" y="24613"/>
                </a:lnTo>
                <a:lnTo>
                  <a:pt x="2444504" y="30175"/>
                </a:lnTo>
                <a:lnTo>
                  <a:pt x="2507848" y="36256"/>
                </a:lnTo>
                <a:lnTo>
                  <a:pt x="2569804" y="42844"/>
                </a:lnTo>
                <a:lnTo>
                  <a:pt x="2630311" y="49925"/>
                </a:lnTo>
                <a:lnTo>
                  <a:pt x="2689307" y="57487"/>
                </a:lnTo>
                <a:lnTo>
                  <a:pt x="2746733" y="65517"/>
                </a:lnTo>
                <a:lnTo>
                  <a:pt x="2802528" y="74003"/>
                </a:lnTo>
                <a:lnTo>
                  <a:pt x="2856630" y="82932"/>
                </a:lnTo>
                <a:lnTo>
                  <a:pt x="2908980" y="92291"/>
                </a:lnTo>
                <a:lnTo>
                  <a:pt x="2959517" y="102067"/>
                </a:lnTo>
                <a:lnTo>
                  <a:pt x="3008180" y="112249"/>
                </a:lnTo>
                <a:lnTo>
                  <a:pt x="3054908" y="122822"/>
                </a:lnTo>
                <a:lnTo>
                  <a:pt x="3099642" y="133775"/>
                </a:lnTo>
                <a:lnTo>
                  <a:pt x="3142319" y="145095"/>
                </a:lnTo>
                <a:lnTo>
                  <a:pt x="3182879" y="156770"/>
                </a:lnTo>
                <a:lnTo>
                  <a:pt x="3221263" y="168785"/>
                </a:lnTo>
                <a:lnTo>
                  <a:pt x="3257408" y="181130"/>
                </a:lnTo>
                <a:lnTo>
                  <a:pt x="3322743" y="206754"/>
                </a:lnTo>
                <a:lnTo>
                  <a:pt x="3378399" y="233542"/>
                </a:lnTo>
                <a:lnTo>
                  <a:pt x="3423890" y="261391"/>
                </a:lnTo>
                <a:lnTo>
                  <a:pt x="3458731" y="290201"/>
                </a:lnTo>
                <a:lnTo>
                  <a:pt x="3489962" y="334993"/>
                </a:lnTo>
                <a:lnTo>
                  <a:pt x="3496056" y="365760"/>
                </a:lnTo>
                <a:lnTo>
                  <a:pt x="3494522" y="381225"/>
                </a:lnTo>
                <a:lnTo>
                  <a:pt x="3472006" y="426585"/>
                </a:lnTo>
                <a:lnTo>
                  <a:pt x="3442672" y="455837"/>
                </a:lnTo>
                <a:lnTo>
                  <a:pt x="3402445" y="484179"/>
                </a:lnTo>
                <a:lnTo>
                  <a:pt x="3351811" y="511510"/>
                </a:lnTo>
                <a:lnTo>
                  <a:pt x="3291255" y="537729"/>
                </a:lnTo>
                <a:lnTo>
                  <a:pt x="3221263" y="562734"/>
                </a:lnTo>
                <a:lnTo>
                  <a:pt x="3182879" y="574749"/>
                </a:lnTo>
                <a:lnTo>
                  <a:pt x="3142319" y="586424"/>
                </a:lnTo>
                <a:lnTo>
                  <a:pt x="3099642" y="597744"/>
                </a:lnTo>
                <a:lnTo>
                  <a:pt x="3054908" y="608697"/>
                </a:lnTo>
                <a:lnTo>
                  <a:pt x="3008180" y="619270"/>
                </a:lnTo>
                <a:lnTo>
                  <a:pt x="2959517" y="629452"/>
                </a:lnTo>
                <a:lnTo>
                  <a:pt x="2908980" y="639228"/>
                </a:lnTo>
                <a:lnTo>
                  <a:pt x="2856630" y="648587"/>
                </a:lnTo>
                <a:lnTo>
                  <a:pt x="2802528" y="657516"/>
                </a:lnTo>
                <a:lnTo>
                  <a:pt x="2746733" y="666002"/>
                </a:lnTo>
                <a:lnTo>
                  <a:pt x="2689307" y="674032"/>
                </a:lnTo>
                <a:lnTo>
                  <a:pt x="2630311" y="681594"/>
                </a:lnTo>
                <a:lnTo>
                  <a:pt x="2569804" y="688675"/>
                </a:lnTo>
                <a:lnTo>
                  <a:pt x="2507848" y="695263"/>
                </a:lnTo>
                <a:lnTo>
                  <a:pt x="2444504" y="701344"/>
                </a:lnTo>
                <a:lnTo>
                  <a:pt x="2379831" y="706906"/>
                </a:lnTo>
                <a:lnTo>
                  <a:pt x="2313891" y="711937"/>
                </a:lnTo>
                <a:lnTo>
                  <a:pt x="2246745" y="716423"/>
                </a:lnTo>
                <a:lnTo>
                  <a:pt x="2178452" y="720352"/>
                </a:lnTo>
                <a:lnTo>
                  <a:pt x="2109075" y="723712"/>
                </a:lnTo>
                <a:lnTo>
                  <a:pt x="2038672" y="726489"/>
                </a:lnTo>
                <a:lnTo>
                  <a:pt x="1967305" y="728671"/>
                </a:lnTo>
                <a:lnTo>
                  <a:pt x="1895035" y="730245"/>
                </a:lnTo>
                <a:lnTo>
                  <a:pt x="1821922" y="731199"/>
                </a:lnTo>
                <a:lnTo>
                  <a:pt x="1748027" y="731520"/>
                </a:lnTo>
                <a:lnTo>
                  <a:pt x="1674133" y="731199"/>
                </a:lnTo>
                <a:lnTo>
                  <a:pt x="1601020" y="730245"/>
                </a:lnTo>
                <a:lnTo>
                  <a:pt x="1528750" y="728671"/>
                </a:lnTo>
                <a:lnTo>
                  <a:pt x="1457383" y="726489"/>
                </a:lnTo>
                <a:lnTo>
                  <a:pt x="1386980" y="723712"/>
                </a:lnTo>
                <a:lnTo>
                  <a:pt x="1317603" y="720352"/>
                </a:lnTo>
                <a:lnTo>
                  <a:pt x="1249310" y="716423"/>
                </a:lnTo>
                <a:lnTo>
                  <a:pt x="1182164" y="711937"/>
                </a:lnTo>
                <a:lnTo>
                  <a:pt x="1116224" y="706906"/>
                </a:lnTo>
                <a:lnTo>
                  <a:pt x="1051551" y="701344"/>
                </a:lnTo>
                <a:lnTo>
                  <a:pt x="988207" y="695263"/>
                </a:lnTo>
                <a:lnTo>
                  <a:pt x="926251" y="688675"/>
                </a:lnTo>
                <a:lnTo>
                  <a:pt x="865744" y="681594"/>
                </a:lnTo>
                <a:lnTo>
                  <a:pt x="806748" y="674032"/>
                </a:lnTo>
                <a:lnTo>
                  <a:pt x="749322" y="666002"/>
                </a:lnTo>
                <a:lnTo>
                  <a:pt x="693527" y="657516"/>
                </a:lnTo>
                <a:lnTo>
                  <a:pt x="639425" y="648587"/>
                </a:lnTo>
                <a:lnTo>
                  <a:pt x="587075" y="639228"/>
                </a:lnTo>
                <a:lnTo>
                  <a:pt x="536538" y="629452"/>
                </a:lnTo>
                <a:lnTo>
                  <a:pt x="487875" y="619270"/>
                </a:lnTo>
                <a:lnTo>
                  <a:pt x="441147" y="608697"/>
                </a:lnTo>
                <a:lnTo>
                  <a:pt x="396413" y="597744"/>
                </a:lnTo>
                <a:lnTo>
                  <a:pt x="353736" y="586424"/>
                </a:lnTo>
                <a:lnTo>
                  <a:pt x="313176" y="574749"/>
                </a:lnTo>
                <a:lnTo>
                  <a:pt x="274792" y="562734"/>
                </a:lnTo>
                <a:lnTo>
                  <a:pt x="238647" y="550389"/>
                </a:lnTo>
                <a:lnTo>
                  <a:pt x="173312" y="524765"/>
                </a:lnTo>
                <a:lnTo>
                  <a:pt x="117656" y="497977"/>
                </a:lnTo>
                <a:lnTo>
                  <a:pt x="72165" y="470128"/>
                </a:lnTo>
                <a:lnTo>
                  <a:pt x="37324" y="441318"/>
                </a:lnTo>
                <a:lnTo>
                  <a:pt x="6093" y="396526"/>
                </a:lnTo>
                <a:lnTo>
                  <a:pt x="0" y="365760"/>
                </a:lnTo>
                <a:close/>
              </a:path>
            </a:pathLst>
          </a:custGeom>
          <a:noFill/>
          <a:ln w="9144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" name="Textbox 5">
            <a:extLst>
              <a:ext uri="{FF2B5EF4-FFF2-40B4-BE49-F238E27FC236}">
                <a16:creationId xmlns="" xmlns:a16="http://schemas.microsoft.com/office/drawing/2014/main" id="{5714A11F-C237-4581-B5DD-40276BB2C2F6}"/>
              </a:ext>
            </a:extLst>
          </xdr:cNvPr>
          <xdr:cNvSpPr txBox="1"/>
        </xdr:nvSpPr>
        <xdr:spPr>
          <a:xfrm>
            <a:off x="854146" y="74230"/>
            <a:ext cx="3504494" cy="74301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endParaRPr/>
          </a:p>
          <a:p>
            <a:r>
              <a:rPr sz="1400" b="1">
                <a:latin typeface="Times New Roman"/>
                <a:cs typeface="Times New Roman"/>
              </a:rPr>
              <a:t>Exe</a:t>
            </a:r>
            <a:r>
              <a:rPr sz="1400" b="1" spc="-20">
                <a:latin typeface="Times New Roman"/>
                <a:cs typeface="Times New Roman"/>
              </a:rPr>
              <a:t>m</a:t>
            </a:r>
            <a:r>
              <a:rPr sz="1400" b="1" spc="0">
                <a:latin typeface="Times New Roman"/>
                <a:cs typeface="Times New Roman"/>
              </a:rPr>
              <a:t>pl</a:t>
            </a:r>
            <a:r>
              <a:rPr sz="1400" b="1" spc="-10">
                <a:latin typeface="Times New Roman"/>
                <a:cs typeface="Times New Roman"/>
              </a:rPr>
              <a:t>a</a:t>
            </a:r>
            <a:r>
              <a:rPr sz="1400" b="1" spc="0">
                <a:latin typeface="Times New Roman"/>
                <a:cs typeface="Times New Roman"/>
              </a:rPr>
              <a:t>ire</a:t>
            </a:r>
            <a:r>
              <a:rPr sz="1400" b="1" spc="-15">
                <a:latin typeface="Times New Roman"/>
                <a:cs typeface="Times New Roman"/>
              </a:rPr>
              <a:t> </a:t>
            </a:r>
            <a:r>
              <a:rPr sz="1400" b="1" spc="0">
                <a:latin typeface="Times New Roman"/>
                <a:cs typeface="Times New Roman"/>
              </a:rPr>
              <a:t>à</a:t>
            </a:r>
            <a:r>
              <a:rPr sz="1400" b="1" spc="5">
                <a:latin typeface="Times New Roman"/>
                <a:cs typeface="Times New Roman"/>
              </a:rPr>
              <a:t> </a:t>
            </a:r>
            <a:r>
              <a:rPr sz="1400" b="1" spc="0">
                <a:latin typeface="Times New Roman"/>
                <a:cs typeface="Times New Roman"/>
              </a:rPr>
              <a:t>re</a:t>
            </a:r>
            <a:r>
              <a:rPr sz="1400" b="1" spc="-15">
                <a:latin typeface="Times New Roman"/>
                <a:cs typeface="Times New Roman"/>
              </a:rPr>
              <a:t>t</a:t>
            </a:r>
            <a:r>
              <a:rPr sz="1400" b="1" spc="0">
                <a:latin typeface="Times New Roman"/>
                <a:cs typeface="Times New Roman"/>
              </a:rPr>
              <a:t>ou</a:t>
            </a:r>
            <a:r>
              <a:rPr sz="1400" b="1" spc="-15">
                <a:latin typeface="Times New Roman"/>
                <a:cs typeface="Times New Roman"/>
              </a:rPr>
              <a:t>r</a:t>
            </a:r>
            <a:r>
              <a:rPr sz="1400" b="1" spc="0">
                <a:latin typeface="Times New Roman"/>
                <a:cs typeface="Times New Roman"/>
              </a:rPr>
              <a:t>ner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182880</xdr:rowOff>
    </xdr:from>
    <xdr:to>
      <xdr:col>1</xdr:col>
      <xdr:colOff>634365</xdr:colOff>
      <xdr:row>0</xdr:row>
      <xdr:rowOff>1691640</xdr:rowOff>
    </xdr:to>
    <xdr:pic>
      <xdr:nvPicPr>
        <xdr:cNvPr id="1026" name="image1.jpeg">
          <a:extLst>
            <a:ext uri="{FF2B5EF4-FFF2-40B4-BE49-F238E27FC236}">
              <a16:creationId xmlns="" xmlns:a16="http://schemas.microsoft.com/office/drawing/2014/main" id="{C9F57C6D-F670-4130-934E-659216E37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"/>
          <a:ext cx="1630680" cy="1508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1706880</xdr:colOff>
      <xdr:row>0</xdr:row>
      <xdr:rowOff>190500</xdr:rowOff>
    </xdr:from>
    <xdr:to>
      <xdr:col>5</xdr:col>
      <xdr:colOff>4445</xdr:colOff>
      <xdr:row>0</xdr:row>
      <xdr:rowOff>1798320</xdr:rowOff>
    </xdr:to>
    <xdr:pic>
      <xdr:nvPicPr>
        <xdr:cNvPr id="1027" name="Image 6">
          <a:extLst>
            <a:ext uri="{FF2B5EF4-FFF2-40B4-BE49-F238E27FC236}">
              <a16:creationId xmlns="" xmlns:a16="http://schemas.microsoft.com/office/drawing/2014/main" id="{5B15C5B6-5553-498D-B6D9-F6F0AA0FD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0" y="190500"/>
          <a:ext cx="1577340" cy="1607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99060</xdr:rowOff>
    </xdr:from>
    <xdr:to>
      <xdr:col>17</xdr:col>
      <xdr:colOff>0</xdr:colOff>
      <xdr:row>1</xdr:row>
      <xdr:rowOff>746760</xdr:rowOff>
    </xdr:to>
    <xdr:grpSp>
      <xdr:nvGrpSpPr>
        <xdr:cNvPr id="2049" name="Group 159">
          <a:extLst>
            <a:ext uri="{FF2B5EF4-FFF2-40B4-BE49-F238E27FC236}">
              <a16:creationId xmlns="" xmlns:a16="http://schemas.microsoft.com/office/drawing/2014/main" id="{977DFBBE-B44C-4CC5-9D08-6C0A4FA00F93}"/>
            </a:ext>
          </a:extLst>
        </xdr:cNvPr>
        <xdr:cNvGrpSpPr>
          <a:grpSpLocks/>
        </xdr:cNvGrpSpPr>
      </xdr:nvGrpSpPr>
      <xdr:grpSpPr bwMode="auto">
        <a:xfrm>
          <a:off x="0" y="480060"/>
          <a:ext cx="5647765" cy="647700"/>
          <a:chOff x="0" y="0"/>
          <a:chExt cx="6763384" cy="647700"/>
        </a:xfrm>
      </xdr:grpSpPr>
      <xdr:sp macro="" textlink="">
        <xdr:nvSpPr>
          <xdr:cNvPr id="2053" name="Shape 160">
            <a:extLst>
              <a:ext uri="{FF2B5EF4-FFF2-40B4-BE49-F238E27FC236}">
                <a16:creationId xmlns="" xmlns:a16="http://schemas.microsoft.com/office/drawing/2014/main" id="{1A81BCA3-7AA7-40ED-8A33-A26F9478B0A7}"/>
              </a:ext>
            </a:extLst>
          </xdr:cNvPr>
          <xdr:cNvSpPr>
            <a:spLocks/>
          </xdr:cNvSpPr>
        </xdr:nvSpPr>
        <xdr:spPr bwMode="auto">
          <a:xfrm>
            <a:off x="4572" y="4572"/>
            <a:ext cx="6753859" cy="638175"/>
          </a:xfrm>
          <a:custGeom>
            <a:avLst/>
            <a:gdLst>
              <a:gd name="T0" fmla="*/ 6647433 w 6753859"/>
              <a:gd name="T1" fmla="*/ 0 h 638175"/>
              <a:gd name="T2" fmla="*/ 106413 w 6753859"/>
              <a:gd name="T3" fmla="*/ 0 h 638175"/>
              <a:gd name="T4" fmla="*/ 64995 w 6753859"/>
              <a:gd name="T5" fmla="*/ 8360 h 638175"/>
              <a:gd name="T6" fmla="*/ 31170 w 6753859"/>
              <a:gd name="T7" fmla="*/ 31162 h 638175"/>
              <a:gd name="T8" fmla="*/ 8363 w 6753859"/>
              <a:gd name="T9" fmla="*/ 64990 h 638175"/>
              <a:gd name="T10" fmla="*/ 0 w 6753859"/>
              <a:gd name="T11" fmla="*/ 106425 h 638175"/>
              <a:gd name="T12" fmla="*/ 0 w 6753859"/>
              <a:gd name="T13" fmla="*/ 531876 h 638175"/>
              <a:gd name="T14" fmla="*/ 8363 w 6753859"/>
              <a:gd name="T15" fmla="*/ 573291 h 638175"/>
              <a:gd name="T16" fmla="*/ 31170 w 6753859"/>
              <a:gd name="T17" fmla="*/ 607075 h 638175"/>
              <a:gd name="T18" fmla="*/ 64995 w 6753859"/>
              <a:gd name="T19" fmla="*/ 629834 h 638175"/>
              <a:gd name="T20" fmla="*/ 106413 w 6753859"/>
              <a:gd name="T21" fmla="*/ 638175 h 638175"/>
              <a:gd name="T22" fmla="*/ 6647433 w 6753859"/>
              <a:gd name="T23" fmla="*/ 638175 h 638175"/>
              <a:gd name="T24" fmla="*/ 6688869 w 6753859"/>
              <a:gd name="T25" fmla="*/ 629834 h 638175"/>
              <a:gd name="T26" fmla="*/ 6722697 w 6753859"/>
              <a:gd name="T27" fmla="*/ 607075 h 638175"/>
              <a:gd name="T28" fmla="*/ 6745499 w 6753859"/>
              <a:gd name="T29" fmla="*/ 573291 h 638175"/>
              <a:gd name="T30" fmla="*/ 6753859 w 6753859"/>
              <a:gd name="T31" fmla="*/ 531876 h 638175"/>
              <a:gd name="T32" fmla="*/ 6753859 w 6753859"/>
              <a:gd name="T33" fmla="*/ 106425 h 638175"/>
              <a:gd name="T34" fmla="*/ 6745499 w 6753859"/>
              <a:gd name="T35" fmla="*/ 64990 h 638175"/>
              <a:gd name="T36" fmla="*/ 6722697 w 6753859"/>
              <a:gd name="T37" fmla="*/ 31162 h 638175"/>
              <a:gd name="T38" fmla="*/ 6688869 w 6753859"/>
              <a:gd name="T39" fmla="*/ 8360 h 638175"/>
              <a:gd name="T40" fmla="*/ 6647433 w 6753859"/>
              <a:gd name="T41" fmla="*/ 0 h 638175"/>
              <a:gd name="T42" fmla="*/ 0 w 6753859"/>
              <a:gd name="T43" fmla="*/ 0 h 638175"/>
              <a:gd name="T44" fmla="*/ 6753859 w 6753859"/>
              <a:gd name="T45" fmla="*/ 638175 h 63817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T42" t="T43" r="T44" b="T45"/>
            <a:pathLst>
              <a:path w="6753859" h="638175">
                <a:moveTo>
                  <a:pt x="6647433" y="0"/>
                </a:moveTo>
                <a:lnTo>
                  <a:pt x="106413" y="0"/>
                </a:lnTo>
                <a:lnTo>
                  <a:pt x="64995" y="8360"/>
                </a:lnTo>
                <a:lnTo>
                  <a:pt x="31170" y="31162"/>
                </a:lnTo>
                <a:lnTo>
                  <a:pt x="8363" y="64990"/>
                </a:lnTo>
                <a:lnTo>
                  <a:pt x="0" y="106425"/>
                </a:lnTo>
                <a:lnTo>
                  <a:pt x="0" y="531876"/>
                </a:lnTo>
                <a:lnTo>
                  <a:pt x="8363" y="573291"/>
                </a:lnTo>
                <a:lnTo>
                  <a:pt x="31170" y="607075"/>
                </a:lnTo>
                <a:lnTo>
                  <a:pt x="64995" y="629834"/>
                </a:lnTo>
                <a:lnTo>
                  <a:pt x="106413" y="638175"/>
                </a:lnTo>
                <a:lnTo>
                  <a:pt x="6647433" y="638175"/>
                </a:lnTo>
                <a:lnTo>
                  <a:pt x="6688869" y="629834"/>
                </a:lnTo>
                <a:lnTo>
                  <a:pt x="6722697" y="607075"/>
                </a:lnTo>
                <a:lnTo>
                  <a:pt x="6745499" y="573291"/>
                </a:lnTo>
                <a:lnTo>
                  <a:pt x="6753859" y="531876"/>
                </a:lnTo>
                <a:lnTo>
                  <a:pt x="6753859" y="106425"/>
                </a:lnTo>
                <a:lnTo>
                  <a:pt x="6745499" y="64990"/>
                </a:lnTo>
                <a:lnTo>
                  <a:pt x="6722697" y="31162"/>
                </a:lnTo>
                <a:lnTo>
                  <a:pt x="6688869" y="8360"/>
                </a:lnTo>
                <a:lnTo>
                  <a:pt x="6647433" y="0"/>
                </a:lnTo>
                <a:close/>
              </a:path>
            </a:pathLst>
          </a:custGeom>
          <a:solidFill>
            <a:srgbClr val="FFCC9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54" name="Shape 161">
            <a:extLst>
              <a:ext uri="{FF2B5EF4-FFF2-40B4-BE49-F238E27FC236}">
                <a16:creationId xmlns="" xmlns:a16="http://schemas.microsoft.com/office/drawing/2014/main" id="{D6A98880-0666-476E-B4C6-AD5F1B3C3899}"/>
              </a:ext>
            </a:extLst>
          </xdr:cNvPr>
          <xdr:cNvSpPr>
            <a:spLocks/>
          </xdr:cNvSpPr>
        </xdr:nvSpPr>
        <xdr:spPr bwMode="auto">
          <a:xfrm>
            <a:off x="4572" y="4572"/>
            <a:ext cx="6753859" cy="638175"/>
          </a:xfrm>
          <a:custGeom>
            <a:avLst/>
            <a:gdLst>
              <a:gd name="T0" fmla="*/ 0 w 6753859"/>
              <a:gd name="T1" fmla="*/ 106425 h 638175"/>
              <a:gd name="T2" fmla="*/ 8363 w 6753859"/>
              <a:gd name="T3" fmla="*/ 64990 h 638175"/>
              <a:gd name="T4" fmla="*/ 31170 w 6753859"/>
              <a:gd name="T5" fmla="*/ 31162 h 638175"/>
              <a:gd name="T6" fmla="*/ 64995 w 6753859"/>
              <a:gd name="T7" fmla="*/ 8360 h 638175"/>
              <a:gd name="T8" fmla="*/ 106413 w 6753859"/>
              <a:gd name="T9" fmla="*/ 0 h 638175"/>
              <a:gd name="T10" fmla="*/ 6647433 w 6753859"/>
              <a:gd name="T11" fmla="*/ 0 h 638175"/>
              <a:gd name="T12" fmla="*/ 6688869 w 6753859"/>
              <a:gd name="T13" fmla="*/ 8360 h 638175"/>
              <a:gd name="T14" fmla="*/ 6722697 w 6753859"/>
              <a:gd name="T15" fmla="*/ 31162 h 638175"/>
              <a:gd name="T16" fmla="*/ 6745499 w 6753859"/>
              <a:gd name="T17" fmla="*/ 64990 h 638175"/>
              <a:gd name="T18" fmla="*/ 6753859 w 6753859"/>
              <a:gd name="T19" fmla="*/ 106425 h 638175"/>
              <a:gd name="T20" fmla="*/ 6753859 w 6753859"/>
              <a:gd name="T21" fmla="*/ 531876 h 638175"/>
              <a:gd name="T22" fmla="*/ 6745499 w 6753859"/>
              <a:gd name="T23" fmla="*/ 573291 h 638175"/>
              <a:gd name="T24" fmla="*/ 6722697 w 6753859"/>
              <a:gd name="T25" fmla="*/ 607075 h 638175"/>
              <a:gd name="T26" fmla="*/ 6688869 w 6753859"/>
              <a:gd name="T27" fmla="*/ 629834 h 638175"/>
              <a:gd name="T28" fmla="*/ 6647433 w 6753859"/>
              <a:gd name="T29" fmla="*/ 638175 h 638175"/>
              <a:gd name="T30" fmla="*/ 106413 w 6753859"/>
              <a:gd name="T31" fmla="*/ 638175 h 638175"/>
              <a:gd name="T32" fmla="*/ 64995 w 6753859"/>
              <a:gd name="T33" fmla="*/ 629834 h 638175"/>
              <a:gd name="T34" fmla="*/ 31170 w 6753859"/>
              <a:gd name="T35" fmla="*/ 607075 h 638175"/>
              <a:gd name="T36" fmla="*/ 8363 w 6753859"/>
              <a:gd name="T37" fmla="*/ 573291 h 638175"/>
              <a:gd name="T38" fmla="*/ 0 w 6753859"/>
              <a:gd name="T39" fmla="*/ 531876 h 638175"/>
              <a:gd name="T40" fmla="*/ 0 w 6753859"/>
              <a:gd name="T41" fmla="*/ 106425 h 638175"/>
              <a:gd name="T42" fmla="*/ 0 w 6753859"/>
              <a:gd name="T43" fmla="*/ 0 h 638175"/>
              <a:gd name="T44" fmla="*/ 6753859 w 6753859"/>
              <a:gd name="T45" fmla="*/ 638175 h 63817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T42" t="T43" r="T44" b="T45"/>
            <a:pathLst>
              <a:path w="6753859" h="638175">
                <a:moveTo>
                  <a:pt x="0" y="106425"/>
                </a:moveTo>
                <a:lnTo>
                  <a:pt x="8363" y="64990"/>
                </a:lnTo>
                <a:lnTo>
                  <a:pt x="31170" y="31162"/>
                </a:lnTo>
                <a:lnTo>
                  <a:pt x="64995" y="8360"/>
                </a:lnTo>
                <a:lnTo>
                  <a:pt x="106413" y="0"/>
                </a:lnTo>
                <a:lnTo>
                  <a:pt x="6647433" y="0"/>
                </a:lnTo>
                <a:lnTo>
                  <a:pt x="6688869" y="8360"/>
                </a:lnTo>
                <a:lnTo>
                  <a:pt x="6722697" y="31162"/>
                </a:lnTo>
                <a:lnTo>
                  <a:pt x="6745499" y="64990"/>
                </a:lnTo>
                <a:lnTo>
                  <a:pt x="6753859" y="106425"/>
                </a:lnTo>
                <a:lnTo>
                  <a:pt x="6753859" y="531876"/>
                </a:lnTo>
                <a:lnTo>
                  <a:pt x="6745499" y="573291"/>
                </a:lnTo>
                <a:lnTo>
                  <a:pt x="6722697" y="607075"/>
                </a:lnTo>
                <a:lnTo>
                  <a:pt x="6688869" y="629834"/>
                </a:lnTo>
                <a:lnTo>
                  <a:pt x="6647433" y="638175"/>
                </a:lnTo>
                <a:lnTo>
                  <a:pt x="106413" y="638175"/>
                </a:lnTo>
                <a:lnTo>
                  <a:pt x="64995" y="629834"/>
                </a:lnTo>
                <a:lnTo>
                  <a:pt x="31170" y="607075"/>
                </a:lnTo>
                <a:lnTo>
                  <a:pt x="8363" y="573291"/>
                </a:lnTo>
                <a:lnTo>
                  <a:pt x="0" y="531876"/>
                </a:lnTo>
                <a:lnTo>
                  <a:pt x="0" y="106425"/>
                </a:lnTo>
                <a:close/>
              </a:path>
            </a:pathLst>
          </a:custGeom>
          <a:noFill/>
          <a:ln w="9144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2" name="Textbox 162">
            <a:extLst>
              <a:ext uri="{FF2B5EF4-FFF2-40B4-BE49-F238E27FC236}">
                <a16:creationId xmlns="" xmlns:a16="http://schemas.microsoft.com/office/drawing/2014/main" id="{B8CD7A78-F886-4035-AF18-3D9367FFD2F7}"/>
              </a:ext>
            </a:extLst>
          </xdr:cNvPr>
          <xdr:cNvSpPr txBox="1"/>
        </xdr:nvSpPr>
        <xdr:spPr>
          <a:xfrm>
            <a:off x="0" y="0"/>
            <a:ext cx="6763384" cy="64770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600" b="1" spc="-5">
                <a:latin typeface="Times New Roman"/>
                <a:cs typeface="Times New Roman"/>
              </a:rPr>
              <a:t>C</a:t>
            </a:r>
            <a:r>
              <a:rPr sz="1600" b="1" spc="0">
                <a:latin typeface="Times New Roman"/>
                <a:cs typeface="Times New Roman"/>
              </a:rPr>
              <a:t>otisations</a:t>
            </a:r>
            <a:r>
              <a:rPr sz="1600" b="1" spc="-5">
                <a:latin typeface="Times New Roman"/>
                <a:cs typeface="Times New Roman"/>
              </a:rPr>
              <a:t> </a:t>
            </a:r>
            <a:r>
              <a:rPr sz="1600" b="1" spc="-10">
                <a:latin typeface="Times New Roman"/>
                <a:cs typeface="Times New Roman"/>
              </a:rPr>
              <a:t>F</a:t>
            </a:r>
            <a:r>
              <a:rPr sz="1600" b="1" spc="0">
                <a:latin typeface="Times New Roman"/>
                <a:cs typeface="Times New Roman"/>
              </a:rPr>
              <a:t>éd</a:t>
            </a:r>
            <a:r>
              <a:rPr sz="1600" b="1" spc="5">
                <a:latin typeface="Times New Roman"/>
                <a:cs typeface="Times New Roman"/>
              </a:rPr>
              <a:t>ér</a:t>
            </a:r>
            <a:r>
              <a:rPr sz="1600" b="1" spc="0">
                <a:latin typeface="Times New Roman"/>
                <a:cs typeface="Times New Roman"/>
              </a:rPr>
              <a:t>ales</a:t>
            </a:r>
            <a:r>
              <a:rPr sz="1600" b="1" spc="-5">
                <a:latin typeface="Times New Roman"/>
                <a:cs typeface="Times New Roman"/>
              </a:rPr>
              <a:t> </a:t>
            </a:r>
            <a:r>
              <a:rPr sz="1600" b="1" spc="0">
                <a:latin typeface="Times New Roman"/>
                <a:cs typeface="Times New Roman"/>
              </a:rPr>
              <a:t>et</a:t>
            </a:r>
            <a:r>
              <a:rPr sz="1600" b="1" spc="-5">
                <a:latin typeface="Times New Roman"/>
                <a:cs typeface="Times New Roman"/>
              </a:rPr>
              <a:t> </a:t>
            </a:r>
            <a:r>
              <a:rPr sz="1600" b="1" spc="5">
                <a:latin typeface="Times New Roman"/>
                <a:cs typeface="Times New Roman"/>
              </a:rPr>
              <a:t>A</a:t>
            </a:r>
            <a:r>
              <a:rPr sz="1600" b="1" spc="-5">
                <a:latin typeface="Times New Roman"/>
                <a:cs typeface="Times New Roman"/>
              </a:rPr>
              <a:t>b</a:t>
            </a:r>
            <a:r>
              <a:rPr sz="1600" b="1" spc="0">
                <a:latin typeface="Times New Roman"/>
                <a:cs typeface="Times New Roman"/>
              </a:rPr>
              <a:t>o</a:t>
            </a:r>
            <a:r>
              <a:rPr sz="1600" b="1" spc="-5">
                <a:latin typeface="Times New Roman"/>
                <a:cs typeface="Times New Roman"/>
              </a:rPr>
              <a:t>nnem</a:t>
            </a:r>
            <a:r>
              <a:rPr sz="1600" b="1" spc="10">
                <a:latin typeface="Times New Roman"/>
                <a:cs typeface="Times New Roman"/>
              </a:rPr>
              <a:t>e</a:t>
            </a:r>
            <a:r>
              <a:rPr sz="1600" b="1" spc="-5">
                <a:latin typeface="Times New Roman"/>
                <a:cs typeface="Times New Roman"/>
              </a:rPr>
              <a:t>nt</a:t>
            </a:r>
            <a:r>
              <a:rPr sz="1600" b="1" spc="0">
                <a:latin typeface="Times New Roman"/>
                <a:cs typeface="Times New Roman"/>
              </a:rPr>
              <a:t>s </a:t>
            </a:r>
            <a:r>
              <a:rPr sz="1600" b="1" spc="-5">
                <a:latin typeface="Times New Roman"/>
                <a:cs typeface="Times New Roman"/>
              </a:rPr>
              <a:t>pou</a:t>
            </a:r>
            <a:r>
              <a:rPr sz="1600" b="1" spc="0">
                <a:latin typeface="Times New Roman"/>
                <a:cs typeface="Times New Roman"/>
              </a:rPr>
              <a:t>r</a:t>
            </a:r>
            <a:r>
              <a:rPr sz="1600" b="1" spc="-5">
                <a:latin typeface="Times New Roman"/>
                <a:cs typeface="Times New Roman"/>
              </a:rPr>
              <a:t> </a:t>
            </a:r>
            <a:r>
              <a:rPr sz="1600" b="1" spc="0">
                <a:latin typeface="Times New Roman"/>
                <a:cs typeface="Times New Roman"/>
              </a:rPr>
              <a:t>l’</a:t>
            </a:r>
            <a:r>
              <a:rPr sz="1600" b="1" spc="-5">
                <a:latin typeface="Times New Roman"/>
                <a:cs typeface="Times New Roman"/>
              </a:rPr>
              <a:t>An</a:t>
            </a:r>
            <a:r>
              <a:rPr sz="1600" b="1" spc="5">
                <a:latin typeface="Times New Roman"/>
                <a:cs typeface="Times New Roman"/>
              </a:rPr>
              <a:t>n</a:t>
            </a:r>
            <a:r>
              <a:rPr sz="1600" b="1" spc="0">
                <a:latin typeface="Times New Roman"/>
                <a:cs typeface="Times New Roman"/>
              </a:rPr>
              <a:t>ée</a:t>
            </a:r>
            <a:r>
              <a:rPr sz="1600" b="1" spc="-5">
                <a:latin typeface="Times New Roman"/>
                <a:cs typeface="Times New Roman"/>
              </a:rPr>
              <a:t> </a:t>
            </a:r>
            <a:r>
              <a:rPr lang="fr-FR" sz="1600" b="1" spc="0">
                <a:latin typeface="Times New Roman"/>
                <a:cs typeface="Times New Roman"/>
              </a:rPr>
              <a:t>2022</a:t>
            </a:r>
            <a:endParaRPr sz="1600" b="1" spc="0">
              <a:latin typeface="Times New Roman"/>
              <a:cs typeface="Times New Roman"/>
            </a:endParaRPr>
          </a:p>
          <a:p>
            <a:r>
              <a:rPr sz="1200" b="0" spc="-20">
                <a:latin typeface="Times New Roman"/>
                <a:cs typeface="Times New Roman"/>
              </a:rPr>
              <a:t>I</a:t>
            </a:r>
            <a:r>
              <a:rPr sz="1200" b="0" spc="10">
                <a:latin typeface="Times New Roman"/>
                <a:cs typeface="Times New Roman"/>
              </a:rPr>
              <a:t>n</a:t>
            </a:r>
            <a:r>
              <a:rPr sz="1200" b="0" spc="0">
                <a:latin typeface="Times New Roman"/>
                <a:cs typeface="Times New Roman"/>
              </a:rPr>
              <a:t>fo</a:t>
            </a:r>
            <a:r>
              <a:rPr sz="1200" b="0" spc="-10">
                <a:latin typeface="Times New Roman"/>
                <a:cs typeface="Times New Roman"/>
              </a:rPr>
              <a:t>r</a:t>
            </a:r>
            <a:r>
              <a:rPr sz="1200" b="0" spc="0">
                <a:latin typeface="Times New Roman"/>
                <a:cs typeface="Times New Roman"/>
              </a:rPr>
              <a:t>mations destin</a:t>
            </a:r>
            <a:r>
              <a:rPr sz="1200" b="0" spc="-5">
                <a:latin typeface="Times New Roman"/>
                <a:cs typeface="Times New Roman"/>
              </a:rPr>
              <a:t>ée</a:t>
            </a:r>
            <a:r>
              <a:rPr sz="1200" b="0" spc="0">
                <a:latin typeface="Times New Roman"/>
                <a:cs typeface="Times New Roman"/>
              </a:rPr>
              <a:t>s</a:t>
            </a:r>
            <a:r>
              <a:rPr sz="1200" b="0" spc="10">
                <a:latin typeface="Times New Roman"/>
                <a:cs typeface="Times New Roman"/>
              </a:rPr>
              <a:t> </a:t>
            </a:r>
            <a:r>
              <a:rPr sz="1200" b="0" spc="0">
                <a:latin typeface="Times New Roman"/>
                <a:cs typeface="Times New Roman"/>
              </a:rPr>
              <a:t>à</a:t>
            </a:r>
            <a:r>
              <a:rPr sz="1200" b="0" spc="5">
                <a:latin typeface="Times New Roman"/>
                <a:cs typeface="Times New Roman"/>
              </a:rPr>
              <a:t> </a:t>
            </a:r>
            <a:r>
              <a:rPr sz="1200" b="0" spc="0">
                <a:latin typeface="Times New Roman"/>
                <a:cs typeface="Times New Roman"/>
              </a:rPr>
              <a:t>votre</a:t>
            </a:r>
            <a:r>
              <a:rPr sz="1200" b="0" spc="-10">
                <a:latin typeface="Times New Roman"/>
                <a:cs typeface="Times New Roman"/>
              </a:rPr>
              <a:t> </a:t>
            </a:r>
            <a:r>
              <a:rPr sz="1200" b="0" spc="0">
                <a:latin typeface="Times New Roman"/>
                <a:cs typeface="Times New Roman"/>
              </a:rPr>
              <a:t>Syndic</a:t>
            </a:r>
            <a:r>
              <a:rPr sz="1200" b="0" spc="-10">
                <a:latin typeface="Times New Roman"/>
                <a:cs typeface="Times New Roman"/>
              </a:rPr>
              <a:t>a</a:t>
            </a:r>
            <a:r>
              <a:rPr sz="1200" b="0" spc="0">
                <a:latin typeface="Times New Roman"/>
                <a:cs typeface="Times New Roman"/>
              </a:rPr>
              <a:t>t</a:t>
            </a:r>
            <a:r>
              <a:rPr lang="fr-FR" sz="1200" b="0" spc="0">
                <a:latin typeface="Times New Roman"/>
                <a:cs typeface="Times New Roman"/>
              </a:rPr>
              <a:t>. </a:t>
            </a:r>
            <a:r>
              <a:rPr lang="fr-FR" sz="1400" b="1" spc="0">
                <a:solidFill>
                  <a:srgbClr val="FF0000"/>
                </a:solidFill>
                <a:latin typeface="Times New Roman"/>
                <a:cs typeface="Times New Roman"/>
              </a:rPr>
              <a:t>Date limite d'envoi: 31 Janvier 2022</a:t>
            </a:r>
            <a:endParaRPr sz="1400" b="1" spc="0">
              <a:solidFill>
                <a:srgbClr val="FF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 editAs="absolute">
    <xdr:from>
      <xdr:col>0</xdr:col>
      <xdr:colOff>0</xdr:colOff>
      <xdr:row>9</xdr:row>
      <xdr:rowOff>152400</xdr:rowOff>
    </xdr:from>
    <xdr:to>
      <xdr:col>16</xdr:col>
      <xdr:colOff>83820</xdr:colOff>
      <xdr:row>9</xdr:row>
      <xdr:rowOff>152400</xdr:rowOff>
    </xdr:to>
    <xdr:sp macro="" textlink="">
      <xdr:nvSpPr>
        <xdr:cNvPr id="2050" name="Shape 163">
          <a:extLst>
            <a:ext uri="{FF2B5EF4-FFF2-40B4-BE49-F238E27FC236}">
              <a16:creationId xmlns="" xmlns:a16="http://schemas.microsoft.com/office/drawing/2014/main" id="{00BDA024-272A-4403-A1F4-C11D380A8455}"/>
            </a:ext>
          </a:extLst>
        </xdr:cNvPr>
        <xdr:cNvSpPr>
          <a:spLocks/>
        </xdr:cNvSpPr>
      </xdr:nvSpPr>
      <xdr:spPr bwMode="auto">
        <a:xfrm>
          <a:off x="0" y="3520440"/>
          <a:ext cx="6393180" cy="0"/>
        </a:xfrm>
        <a:custGeom>
          <a:avLst/>
          <a:gdLst>
            <a:gd name="T0" fmla="*/ 0 w 6393180"/>
            <a:gd name="T1" fmla="*/ 3802532 w 6393180"/>
            <a:gd name="T2" fmla="*/ 3806316 w 6393180"/>
            <a:gd name="T3" fmla="*/ 6392697 w 6393180"/>
            <a:gd name="T4" fmla="*/ 0 w 6393180"/>
            <a:gd name="T5" fmla="*/ 6393180 w 6393180"/>
          </a:gdLst>
          <a:ahLst/>
          <a:cxnLst>
            <a:cxn ang="0">
              <a:pos x="T0" y="0"/>
            </a:cxn>
            <a:cxn ang="0">
              <a:pos x="T1" y="0"/>
            </a:cxn>
            <a:cxn ang="0">
              <a:pos x="T2" y="0"/>
            </a:cxn>
            <a:cxn ang="0">
              <a:pos x="T3" y="0"/>
            </a:cxn>
          </a:cxnLst>
          <a:rect l="T4" t="0" r="T5" b="0"/>
          <a:pathLst>
            <a:path w="6393180">
              <a:moveTo>
                <a:pt x="0" y="0"/>
              </a:moveTo>
              <a:lnTo>
                <a:pt x="3802532" y="0"/>
              </a:lnTo>
            </a:path>
            <a:path w="6393180">
              <a:moveTo>
                <a:pt x="3806316" y="0"/>
              </a:moveTo>
              <a:lnTo>
                <a:pt x="6392697" y="0"/>
              </a:lnTo>
            </a:path>
          </a:pathLst>
        </a:custGeom>
        <a:noFill/>
        <a:ln w="11277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22860</xdr:colOff>
      <xdr:row>16</xdr:row>
      <xdr:rowOff>83820</xdr:rowOff>
    </xdr:from>
    <xdr:to>
      <xdr:col>16</xdr:col>
      <xdr:colOff>53340</xdr:colOff>
      <xdr:row>16</xdr:row>
      <xdr:rowOff>83820</xdr:rowOff>
    </xdr:to>
    <xdr:sp macro="" textlink="">
      <xdr:nvSpPr>
        <xdr:cNvPr id="2051" name="Shape 164">
          <a:extLst>
            <a:ext uri="{FF2B5EF4-FFF2-40B4-BE49-F238E27FC236}">
              <a16:creationId xmlns="" xmlns:a16="http://schemas.microsoft.com/office/drawing/2014/main" id="{BDFA0A1D-4323-47D6-8F19-D62251197A01}"/>
            </a:ext>
          </a:extLst>
        </xdr:cNvPr>
        <xdr:cNvSpPr>
          <a:spLocks/>
        </xdr:cNvSpPr>
      </xdr:nvSpPr>
      <xdr:spPr bwMode="auto">
        <a:xfrm>
          <a:off x="22860" y="5303520"/>
          <a:ext cx="6339840" cy="0"/>
        </a:xfrm>
        <a:custGeom>
          <a:avLst/>
          <a:gdLst>
            <a:gd name="T0" fmla="*/ 0 w 6338570"/>
            <a:gd name="T1" fmla="*/ 6338163 w 6338570"/>
            <a:gd name="T2" fmla="*/ 0 w 6338570"/>
            <a:gd name="T3" fmla="*/ 6338570 w 6338570"/>
          </a:gdLst>
          <a:ahLst/>
          <a:cxnLst>
            <a:cxn ang="0">
              <a:pos x="T0" y="0"/>
            </a:cxn>
            <a:cxn ang="0">
              <a:pos x="T1" y="0"/>
            </a:cxn>
          </a:cxnLst>
          <a:rect l="T2" t="0" r="T3" b="0"/>
          <a:pathLst>
            <a:path w="6338570">
              <a:moveTo>
                <a:pt x="0" y="0"/>
              </a:moveTo>
              <a:lnTo>
                <a:pt x="6338163" y="0"/>
              </a:lnTo>
            </a:path>
          </a:pathLst>
        </a:custGeom>
        <a:noFill/>
        <a:ln w="11277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83820</xdr:rowOff>
    </xdr:from>
    <xdr:to>
      <xdr:col>16</xdr:col>
      <xdr:colOff>30480</xdr:colOff>
      <xdr:row>28</xdr:row>
      <xdr:rowOff>83820</xdr:rowOff>
    </xdr:to>
    <xdr:sp macro="" textlink="">
      <xdr:nvSpPr>
        <xdr:cNvPr id="2052" name="Shape 165">
          <a:extLst>
            <a:ext uri="{FF2B5EF4-FFF2-40B4-BE49-F238E27FC236}">
              <a16:creationId xmlns="" xmlns:a16="http://schemas.microsoft.com/office/drawing/2014/main" id="{D538CDD3-0614-4164-956A-34A096037D44}"/>
            </a:ext>
          </a:extLst>
        </xdr:cNvPr>
        <xdr:cNvSpPr>
          <a:spLocks/>
        </xdr:cNvSpPr>
      </xdr:nvSpPr>
      <xdr:spPr bwMode="auto">
        <a:xfrm>
          <a:off x="0" y="7780020"/>
          <a:ext cx="6339840" cy="0"/>
        </a:xfrm>
        <a:custGeom>
          <a:avLst/>
          <a:gdLst>
            <a:gd name="T0" fmla="*/ 0 w 6337935"/>
            <a:gd name="T1" fmla="*/ 6337706 w 6337935"/>
            <a:gd name="T2" fmla="*/ 0 w 6337935"/>
            <a:gd name="T3" fmla="*/ 6337935 w 6337935"/>
          </a:gdLst>
          <a:ahLst/>
          <a:cxnLst>
            <a:cxn ang="0">
              <a:pos x="T0" y="0"/>
            </a:cxn>
            <a:cxn ang="0">
              <a:pos x="T1" y="0"/>
            </a:cxn>
          </a:cxnLst>
          <a:rect l="T2" t="0" r="T3" b="0"/>
          <a:pathLst>
            <a:path w="6337935">
              <a:moveTo>
                <a:pt x="0" y="0"/>
              </a:moveTo>
              <a:lnTo>
                <a:pt x="6337706" y="0"/>
              </a:lnTo>
            </a:path>
          </a:pathLst>
        </a:custGeom>
        <a:noFill/>
        <a:ln w="11277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53340</xdr:colOff>
      <xdr:row>0</xdr:row>
      <xdr:rowOff>0</xdr:rowOff>
    </xdr:from>
    <xdr:to>
      <xdr:col>22</xdr:col>
      <xdr:colOff>1270</xdr:colOff>
      <xdr:row>1</xdr:row>
      <xdr:rowOff>0</xdr:rowOff>
    </xdr:to>
    <xdr:grpSp>
      <xdr:nvGrpSpPr>
        <xdr:cNvPr id="3073" name="Group 51">
          <a:extLst>
            <a:ext uri="{FF2B5EF4-FFF2-40B4-BE49-F238E27FC236}">
              <a16:creationId xmlns="" xmlns:a16="http://schemas.microsoft.com/office/drawing/2014/main" id="{DD3996C7-D118-49A3-8179-611BA33AA9E2}"/>
            </a:ext>
          </a:extLst>
        </xdr:cNvPr>
        <xdr:cNvGrpSpPr>
          <a:grpSpLocks/>
        </xdr:cNvGrpSpPr>
      </xdr:nvGrpSpPr>
      <xdr:grpSpPr bwMode="auto">
        <a:xfrm>
          <a:off x="510540" y="0"/>
          <a:ext cx="5577205" cy="733425"/>
          <a:chOff x="0" y="0"/>
          <a:chExt cx="6544309" cy="733425"/>
        </a:xfrm>
      </xdr:grpSpPr>
      <xdr:sp macro="" textlink="">
        <xdr:nvSpPr>
          <xdr:cNvPr id="3075" name="Shape 52">
            <a:extLst>
              <a:ext uri="{FF2B5EF4-FFF2-40B4-BE49-F238E27FC236}">
                <a16:creationId xmlns="" xmlns:a16="http://schemas.microsoft.com/office/drawing/2014/main" id="{89DD01B7-1D42-4B80-AC82-749E8ADA27D5}"/>
              </a:ext>
            </a:extLst>
          </xdr:cNvPr>
          <xdr:cNvSpPr>
            <a:spLocks/>
          </xdr:cNvSpPr>
        </xdr:nvSpPr>
        <xdr:spPr bwMode="auto">
          <a:xfrm>
            <a:off x="4572" y="4572"/>
            <a:ext cx="6535420" cy="723900"/>
          </a:xfrm>
          <a:custGeom>
            <a:avLst/>
            <a:gdLst>
              <a:gd name="T0" fmla="*/ 6414261 w 6535420"/>
              <a:gd name="T1" fmla="*/ 0 h 723900"/>
              <a:gd name="T2" fmla="*/ 120650 w 6535420"/>
              <a:gd name="T3" fmla="*/ 0 h 723900"/>
              <a:gd name="T4" fmla="*/ 73685 w 6535420"/>
              <a:gd name="T5" fmla="*/ 9475 h 723900"/>
              <a:gd name="T6" fmla="*/ 35336 w 6535420"/>
              <a:gd name="T7" fmla="*/ 35321 h 723900"/>
              <a:gd name="T8" fmla="*/ 9480 w 6535420"/>
              <a:gd name="T9" fmla="*/ 73669 h 723900"/>
              <a:gd name="T10" fmla="*/ 0 w 6535420"/>
              <a:gd name="T11" fmla="*/ 120650 h 723900"/>
              <a:gd name="T12" fmla="*/ 0 w 6535420"/>
              <a:gd name="T13" fmla="*/ 603250 h 723900"/>
              <a:gd name="T14" fmla="*/ 9480 w 6535420"/>
              <a:gd name="T15" fmla="*/ 650230 h 723900"/>
              <a:gd name="T16" fmla="*/ 35336 w 6535420"/>
              <a:gd name="T17" fmla="*/ 688578 h 723900"/>
              <a:gd name="T18" fmla="*/ 73685 w 6535420"/>
              <a:gd name="T19" fmla="*/ 714424 h 723900"/>
              <a:gd name="T20" fmla="*/ 120650 w 6535420"/>
              <a:gd name="T21" fmla="*/ 723900 h 723900"/>
              <a:gd name="T22" fmla="*/ 6414261 w 6535420"/>
              <a:gd name="T23" fmla="*/ 723900 h 723900"/>
              <a:gd name="T24" fmla="*/ 6461242 w 6535420"/>
              <a:gd name="T25" fmla="*/ 714424 h 723900"/>
              <a:gd name="T26" fmla="*/ 6499590 w 6535420"/>
              <a:gd name="T27" fmla="*/ 688578 h 723900"/>
              <a:gd name="T28" fmla="*/ 6525436 w 6535420"/>
              <a:gd name="T29" fmla="*/ 650230 h 723900"/>
              <a:gd name="T30" fmla="*/ 6534911 w 6535420"/>
              <a:gd name="T31" fmla="*/ 603250 h 723900"/>
              <a:gd name="T32" fmla="*/ 6534911 w 6535420"/>
              <a:gd name="T33" fmla="*/ 120650 h 723900"/>
              <a:gd name="T34" fmla="*/ 6525436 w 6535420"/>
              <a:gd name="T35" fmla="*/ 73669 h 723900"/>
              <a:gd name="T36" fmla="*/ 6499590 w 6535420"/>
              <a:gd name="T37" fmla="*/ 35321 h 723900"/>
              <a:gd name="T38" fmla="*/ 6461242 w 6535420"/>
              <a:gd name="T39" fmla="*/ 9475 h 723900"/>
              <a:gd name="T40" fmla="*/ 6414261 w 6535420"/>
              <a:gd name="T41" fmla="*/ 0 h 723900"/>
              <a:gd name="T42" fmla="*/ 0 w 6535420"/>
              <a:gd name="T43" fmla="*/ 0 h 723900"/>
              <a:gd name="T44" fmla="*/ 6535420 w 6535420"/>
              <a:gd name="T45" fmla="*/ 723900 h 7239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T42" t="T43" r="T44" b="T45"/>
            <a:pathLst>
              <a:path w="6535420" h="723900">
                <a:moveTo>
                  <a:pt x="6414261" y="0"/>
                </a:moveTo>
                <a:lnTo>
                  <a:pt x="120650" y="0"/>
                </a:lnTo>
                <a:lnTo>
                  <a:pt x="73685" y="9475"/>
                </a:lnTo>
                <a:lnTo>
                  <a:pt x="35336" y="35321"/>
                </a:lnTo>
                <a:lnTo>
                  <a:pt x="9480" y="73669"/>
                </a:lnTo>
                <a:lnTo>
                  <a:pt x="0" y="120650"/>
                </a:lnTo>
                <a:lnTo>
                  <a:pt x="0" y="603250"/>
                </a:lnTo>
                <a:lnTo>
                  <a:pt x="9480" y="650230"/>
                </a:lnTo>
                <a:lnTo>
                  <a:pt x="35336" y="688578"/>
                </a:lnTo>
                <a:lnTo>
                  <a:pt x="73685" y="714424"/>
                </a:lnTo>
                <a:lnTo>
                  <a:pt x="120650" y="723900"/>
                </a:lnTo>
                <a:lnTo>
                  <a:pt x="6414261" y="723900"/>
                </a:lnTo>
                <a:lnTo>
                  <a:pt x="6461242" y="714424"/>
                </a:lnTo>
                <a:lnTo>
                  <a:pt x="6499590" y="688578"/>
                </a:lnTo>
                <a:lnTo>
                  <a:pt x="6525436" y="650230"/>
                </a:lnTo>
                <a:lnTo>
                  <a:pt x="6534911" y="603250"/>
                </a:lnTo>
                <a:lnTo>
                  <a:pt x="6534911" y="120650"/>
                </a:lnTo>
                <a:lnTo>
                  <a:pt x="6525436" y="73669"/>
                </a:lnTo>
                <a:lnTo>
                  <a:pt x="6499590" y="35321"/>
                </a:lnTo>
                <a:lnTo>
                  <a:pt x="6461242" y="9475"/>
                </a:lnTo>
                <a:lnTo>
                  <a:pt x="6414261" y="0"/>
                </a:lnTo>
                <a:close/>
              </a:path>
            </a:pathLst>
          </a:custGeom>
          <a:solidFill>
            <a:srgbClr val="FFCC9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076" name="Shape 53">
            <a:extLst>
              <a:ext uri="{FF2B5EF4-FFF2-40B4-BE49-F238E27FC236}">
                <a16:creationId xmlns="" xmlns:a16="http://schemas.microsoft.com/office/drawing/2014/main" id="{9AB6A245-E139-4811-92A8-F96DE123EFBA}"/>
              </a:ext>
            </a:extLst>
          </xdr:cNvPr>
          <xdr:cNvSpPr>
            <a:spLocks/>
          </xdr:cNvSpPr>
        </xdr:nvSpPr>
        <xdr:spPr bwMode="auto">
          <a:xfrm>
            <a:off x="4572" y="4572"/>
            <a:ext cx="6535420" cy="723900"/>
          </a:xfrm>
          <a:custGeom>
            <a:avLst/>
            <a:gdLst>
              <a:gd name="T0" fmla="*/ 0 w 6535420"/>
              <a:gd name="T1" fmla="*/ 120650 h 723900"/>
              <a:gd name="T2" fmla="*/ 9480 w 6535420"/>
              <a:gd name="T3" fmla="*/ 73669 h 723900"/>
              <a:gd name="T4" fmla="*/ 35336 w 6535420"/>
              <a:gd name="T5" fmla="*/ 35321 h 723900"/>
              <a:gd name="T6" fmla="*/ 73685 w 6535420"/>
              <a:gd name="T7" fmla="*/ 9475 h 723900"/>
              <a:gd name="T8" fmla="*/ 120650 w 6535420"/>
              <a:gd name="T9" fmla="*/ 0 h 723900"/>
              <a:gd name="T10" fmla="*/ 6414261 w 6535420"/>
              <a:gd name="T11" fmla="*/ 0 h 723900"/>
              <a:gd name="T12" fmla="*/ 6461242 w 6535420"/>
              <a:gd name="T13" fmla="*/ 9475 h 723900"/>
              <a:gd name="T14" fmla="*/ 6499590 w 6535420"/>
              <a:gd name="T15" fmla="*/ 35321 h 723900"/>
              <a:gd name="T16" fmla="*/ 6525436 w 6535420"/>
              <a:gd name="T17" fmla="*/ 73669 h 723900"/>
              <a:gd name="T18" fmla="*/ 6534911 w 6535420"/>
              <a:gd name="T19" fmla="*/ 120650 h 723900"/>
              <a:gd name="T20" fmla="*/ 6534911 w 6535420"/>
              <a:gd name="T21" fmla="*/ 603250 h 723900"/>
              <a:gd name="T22" fmla="*/ 6525436 w 6535420"/>
              <a:gd name="T23" fmla="*/ 650230 h 723900"/>
              <a:gd name="T24" fmla="*/ 6499590 w 6535420"/>
              <a:gd name="T25" fmla="*/ 688578 h 723900"/>
              <a:gd name="T26" fmla="*/ 6461242 w 6535420"/>
              <a:gd name="T27" fmla="*/ 714424 h 723900"/>
              <a:gd name="T28" fmla="*/ 6414261 w 6535420"/>
              <a:gd name="T29" fmla="*/ 723900 h 723900"/>
              <a:gd name="T30" fmla="*/ 120650 w 6535420"/>
              <a:gd name="T31" fmla="*/ 723900 h 723900"/>
              <a:gd name="T32" fmla="*/ 73685 w 6535420"/>
              <a:gd name="T33" fmla="*/ 714424 h 723900"/>
              <a:gd name="T34" fmla="*/ 35336 w 6535420"/>
              <a:gd name="T35" fmla="*/ 688578 h 723900"/>
              <a:gd name="T36" fmla="*/ 9480 w 6535420"/>
              <a:gd name="T37" fmla="*/ 650230 h 723900"/>
              <a:gd name="T38" fmla="*/ 0 w 6535420"/>
              <a:gd name="T39" fmla="*/ 603250 h 723900"/>
              <a:gd name="T40" fmla="*/ 0 w 6535420"/>
              <a:gd name="T41" fmla="*/ 120650 h 723900"/>
              <a:gd name="T42" fmla="*/ 0 w 6535420"/>
              <a:gd name="T43" fmla="*/ 0 h 723900"/>
              <a:gd name="T44" fmla="*/ 6535420 w 6535420"/>
              <a:gd name="T45" fmla="*/ 723900 h 7239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T42" t="T43" r="T44" b="T45"/>
            <a:pathLst>
              <a:path w="6535420" h="723900">
                <a:moveTo>
                  <a:pt x="0" y="120650"/>
                </a:moveTo>
                <a:lnTo>
                  <a:pt x="9480" y="73669"/>
                </a:lnTo>
                <a:lnTo>
                  <a:pt x="35336" y="35321"/>
                </a:lnTo>
                <a:lnTo>
                  <a:pt x="73685" y="9475"/>
                </a:lnTo>
                <a:lnTo>
                  <a:pt x="120650" y="0"/>
                </a:lnTo>
                <a:lnTo>
                  <a:pt x="6414261" y="0"/>
                </a:lnTo>
                <a:lnTo>
                  <a:pt x="6461242" y="9475"/>
                </a:lnTo>
                <a:lnTo>
                  <a:pt x="6499590" y="35321"/>
                </a:lnTo>
                <a:lnTo>
                  <a:pt x="6525436" y="73669"/>
                </a:lnTo>
                <a:lnTo>
                  <a:pt x="6534911" y="120650"/>
                </a:lnTo>
                <a:lnTo>
                  <a:pt x="6534911" y="603250"/>
                </a:lnTo>
                <a:lnTo>
                  <a:pt x="6525436" y="650230"/>
                </a:lnTo>
                <a:lnTo>
                  <a:pt x="6499590" y="688578"/>
                </a:lnTo>
                <a:lnTo>
                  <a:pt x="6461242" y="714424"/>
                </a:lnTo>
                <a:lnTo>
                  <a:pt x="6414261" y="723900"/>
                </a:lnTo>
                <a:lnTo>
                  <a:pt x="120650" y="723900"/>
                </a:lnTo>
                <a:lnTo>
                  <a:pt x="73685" y="714424"/>
                </a:lnTo>
                <a:lnTo>
                  <a:pt x="35336" y="688578"/>
                </a:lnTo>
                <a:lnTo>
                  <a:pt x="9480" y="650230"/>
                </a:lnTo>
                <a:lnTo>
                  <a:pt x="0" y="603250"/>
                </a:lnTo>
                <a:lnTo>
                  <a:pt x="0" y="120650"/>
                </a:lnTo>
                <a:close/>
              </a:path>
            </a:pathLst>
          </a:custGeom>
          <a:noFill/>
          <a:ln w="9144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4" name="Textbox 54">
            <a:extLst>
              <a:ext uri="{FF2B5EF4-FFF2-40B4-BE49-F238E27FC236}">
                <a16:creationId xmlns="" xmlns:a16="http://schemas.microsoft.com/office/drawing/2014/main" id="{DC3E5DD3-AF50-4B67-AD28-D8A28CD602BB}"/>
              </a:ext>
            </a:extLst>
          </xdr:cNvPr>
          <xdr:cNvSpPr txBox="1"/>
        </xdr:nvSpPr>
        <xdr:spPr>
          <a:xfrm>
            <a:off x="0" y="0"/>
            <a:ext cx="6544309" cy="73342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300" b="1" spc="-5">
                <a:latin typeface="Bookman Old Style"/>
                <a:cs typeface="Bookman Old Style"/>
              </a:rPr>
              <a:t>ASS</a:t>
            </a:r>
            <a:r>
              <a:rPr sz="1300" b="1" spc="5">
                <a:latin typeface="Bookman Old Style"/>
                <a:cs typeface="Bookman Old Style"/>
              </a:rPr>
              <a:t>U</a:t>
            </a:r>
            <a:r>
              <a:rPr sz="1300" b="1" spc="0">
                <a:latin typeface="Bookman Old Style"/>
                <a:cs typeface="Bookman Old Style"/>
              </a:rPr>
              <a:t>RANCE </a:t>
            </a:r>
            <a:r>
              <a:rPr sz="1300" b="1" spc="15">
                <a:latin typeface="Bookman Old Style"/>
                <a:cs typeface="Bookman Old Style"/>
              </a:rPr>
              <a:t>C</a:t>
            </a:r>
            <a:r>
              <a:rPr sz="1300" b="1" spc="-5">
                <a:latin typeface="Bookman Old Style"/>
                <a:cs typeface="Bookman Old Style"/>
              </a:rPr>
              <a:t>O</a:t>
            </a:r>
            <a:r>
              <a:rPr sz="1300" b="1" spc="5">
                <a:latin typeface="Bookman Old Style"/>
                <a:cs typeface="Bookman Old Style"/>
              </a:rPr>
              <a:t>L</a:t>
            </a:r>
            <a:r>
              <a:rPr sz="1300" b="1" spc="-5">
                <a:latin typeface="Bookman Old Style"/>
                <a:cs typeface="Bookman Old Style"/>
              </a:rPr>
              <a:t>LEC</a:t>
            </a:r>
            <a:r>
              <a:rPr sz="1300" b="1" spc="5">
                <a:latin typeface="Bookman Old Style"/>
                <a:cs typeface="Bookman Old Style"/>
              </a:rPr>
              <a:t>T</a:t>
            </a:r>
            <a:r>
              <a:rPr sz="1300" b="1" spc="0">
                <a:latin typeface="Bookman Old Style"/>
                <a:cs typeface="Bookman Old Style"/>
              </a:rPr>
              <a:t>IVE D</a:t>
            </a:r>
            <a:r>
              <a:rPr sz="1300" b="1" spc="10">
                <a:latin typeface="Bookman Old Style"/>
                <a:cs typeface="Bookman Old Style"/>
              </a:rPr>
              <a:t>E</a:t>
            </a:r>
            <a:r>
              <a:rPr sz="1300" b="1" spc="0">
                <a:latin typeface="Bookman Old Style"/>
                <a:cs typeface="Bookman Old Style"/>
              </a:rPr>
              <a:t>S</a:t>
            </a:r>
            <a:r>
              <a:rPr sz="1300" b="1" spc="-5">
                <a:latin typeface="Bookman Old Style"/>
                <a:cs typeface="Bookman Old Style"/>
              </a:rPr>
              <a:t> AP</a:t>
            </a:r>
            <a:r>
              <a:rPr sz="1300" b="1" spc="5">
                <a:latin typeface="Bookman Old Style"/>
                <a:cs typeface="Bookman Old Style"/>
              </a:rPr>
              <a:t>I</a:t>
            </a:r>
            <a:r>
              <a:rPr sz="1300" b="1" spc="0">
                <a:latin typeface="Bookman Old Style"/>
                <a:cs typeface="Bookman Old Style"/>
              </a:rPr>
              <a:t>CULT</a:t>
            </a:r>
            <a:r>
              <a:rPr sz="1300" b="1" spc="-5">
                <a:latin typeface="Bookman Old Style"/>
                <a:cs typeface="Bookman Old Style"/>
              </a:rPr>
              <a:t>EU</a:t>
            </a:r>
            <a:r>
              <a:rPr sz="1300" b="1" spc="10">
                <a:latin typeface="Bookman Old Style"/>
                <a:cs typeface="Bookman Old Style"/>
              </a:rPr>
              <a:t>R</a:t>
            </a:r>
            <a:r>
              <a:rPr sz="1300" b="1" spc="0">
                <a:latin typeface="Bookman Old Style"/>
                <a:cs typeface="Bookman Old Style"/>
              </a:rPr>
              <a:t>S</a:t>
            </a:r>
            <a:r>
              <a:rPr sz="1300" b="1" spc="-5">
                <a:latin typeface="Bookman Old Style"/>
                <a:cs typeface="Bookman Old Style"/>
              </a:rPr>
              <a:t> </a:t>
            </a:r>
            <a:r>
              <a:rPr sz="1300" b="1" spc="0">
                <a:latin typeface="Bookman Old Style"/>
                <a:cs typeface="Bookman Old Style"/>
              </a:rPr>
              <a:t>DE</a:t>
            </a:r>
            <a:r>
              <a:rPr sz="1300" b="1" spc="-5">
                <a:latin typeface="Bookman Old Style"/>
                <a:cs typeface="Bookman Old Style"/>
              </a:rPr>
              <a:t> L</a:t>
            </a:r>
            <a:r>
              <a:rPr sz="1300" b="1" spc="0">
                <a:latin typeface="Bookman Old Style"/>
                <a:cs typeface="Bookman Old Style"/>
              </a:rPr>
              <a:t>A</a:t>
            </a:r>
            <a:r>
              <a:rPr sz="1300" b="1" spc="25">
                <a:latin typeface="Bookman Old Style"/>
                <a:cs typeface="Bookman Old Style"/>
              </a:rPr>
              <a:t> </a:t>
            </a:r>
            <a:r>
              <a:rPr sz="1300" b="1" spc="-20">
                <a:latin typeface="Bookman Old Style"/>
                <a:cs typeface="Bookman Old Style"/>
              </a:rPr>
              <a:t>M</a:t>
            </a:r>
            <a:r>
              <a:rPr sz="1300" b="1" spc="-5">
                <a:latin typeface="Bookman Old Style"/>
                <a:cs typeface="Bookman Old Style"/>
              </a:rPr>
              <a:t>ARNE</a:t>
            </a:r>
          </a:p>
          <a:p>
            <a:r>
              <a:rPr sz="1100" b="1">
                <a:solidFill>
                  <a:srgbClr val="FF0000"/>
                </a:solidFill>
                <a:latin typeface="Times New Roman"/>
                <a:cs typeface="Times New Roman"/>
              </a:rPr>
              <a:t>A</a:t>
            </a:r>
            <a:r>
              <a:rPr sz="1100" b="1" spc="-5">
                <a:solidFill>
                  <a:srgbClr val="FF0000"/>
                </a:solidFill>
                <a:latin typeface="Times New Roman"/>
                <a:cs typeface="Times New Roman"/>
              </a:rPr>
              <a:t> </a:t>
            </a:r>
            <a:r>
              <a:rPr sz="1100" b="1" spc="0">
                <a:solidFill>
                  <a:srgbClr val="FF0000"/>
                </a:solidFill>
                <a:latin typeface="Times New Roman"/>
                <a:cs typeface="Times New Roman"/>
              </a:rPr>
              <a:t>rem</a:t>
            </a:r>
            <a:r>
              <a:rPr sz="1100" b="1" spc="-15">
                <a:solidFill>
                  <a:srgbClr val="FF0000"/>
                </a:solidFill>
                <a:latin typeface="Times New Roman"/>
                <a:cs typeface="Times New Roman"/>
              </a:rPr>
              <a:t>p</a:t>
            </a:r>
            <a:r>
              <a:rPr sz="1100" b="1" spc="0">
                <a:solidFill>
                  <a:srgbClr val="FF0000"/>
                </a:solidFill>
                <a:latin typeface="Times New Roman"/>
                <a:cs typeface="Times New Roman"/>
              </a:rPr>
              <a:t>l</a:t>
            </a:r>
            <a:r>
              <a:rPr sz="1100" b="1" spc="-10">
                <a:solidFill>
                  <a:srgbClr val="FF0000"/>
                </a:solidFill>
                <a:latin typeface="Times New Roman"/>
                <a:cs typeface="Times New Roman"/>
              </a:rPr>
              <a:t>i</a:t>
            </a:r>
            <a:r>
              <a:rPr sz="1100" b="1" spc="0">
                <a:solidFill>
                  <a:srgbClr val="FF0000"/>
                </a:solidFill>
                <a:latin typeface="Times New Roman"/>
                <a:cs typeface="Times New Roman"/>
              </a:rPr>
              <a:t>r de</a:t>
            </a:r>
            <a:r>
              <a:rPr sz="1100" b="1" spc="-10">
                <a:solidFill>
                  <a:srgbClr val="FF0000"/>
                </a:solidFill>
                <a:latin typeface="Times New Roman"/>
                <a:cs typeface="Times New Roman"/>
              </a:rPr>
              <a:t> </a:t>
            </a:r>
            <a:r>
              <a:rPr sz="1100" b="1" spc="0">
                <a:solidFill>
                  <a:srgbClr val="FF0000"/>
                </a:solidFill>
                <a:latin typeface="Times New Roman"/>
                <a:cs typeface="Times New Roman"/>
              </a:rPr>
              <a:t>façon</a:t>
            </a:r>
            <a:r>
              <a:rPr sz="1100" b="1" spc="-10">
                <a:solidFill>
                  <a:srgbClr val="FF0000"/>
                </a:solidFill>
                <a:latin typeface="Times New Roman"/>
                <a:cs typeface="Times New Roman"/>
              </a:rPr>
              <a:t> </a:t>
            </a:r>
            <a:r>
              <a:rPr sz="1100" b="1" spc="0">
                <a:solidFill>
                  <a:srgbClr val="FF0000"/>
                </a:solidFill>
                <a:latin typeface="Times New Roman"/>
                <a:cs typeface="Times New Roman"/>
              </a:rPr>
              <a:t>co</a:t>
            </a:r>
            <a:r>
              <a:rPr sz="1100" b="1" spc="5">
                <a:solidFill>
                  <a:srgbClr val="FF0000"/>
                </a:solidFill>
                <a:latin typeface="Times New Roman"/>
                <a:cs typeface="Times New Roman"/>
              </a:rPr>
              <a:t>m</a:t>
            </a:r>
            <a:r>
              <a:rPr sz="1100" b="1" spc="-15">
                <a:solidFill>
                  <a:srgbClr val="FF0000"/>
                </a:solidFill>
                <a:latin typeface="Times New Roman"/>
                <a:cs typeface="Times New Roman"/>
              </a:rPr>
              <a:t>p</a:t>
            </a:r>
            <a:r>
              <a:rPr sz="1100" b="1" spc="-10">
                <a:solidFill>
                  <a:srgbClr val="FF0000"/>
                </a:solidFill>
                <a:latin typeface="Times New Roman"/>
                <a:cs typeface="Times New Roman"/>
              </a:rPr>
              <a:t>l</a:t>
            </a:r>
            <a:r>
              <a:rPr sz="1100" b="1" spc="0">
                <a:solidFill>
                  <a:srgbClr val="FF0000"/>
                </a:solidFill>
                <a:latin typeface="Times New Roman"/>
                <a:cs typeface="Times New Roman"/>
              </a:rPr>
              <a:t>è</a:t>
            </a:r>
            <a:r>
              <a:rPr sz="1100" b="1" spc="5">
                <a:solidFill>
                  <a:srgbClr val="FF0000"/>
                </a:solidFill>
                <a:latin typeface="Times New Roman"/>
                <a:cs typeface="Times New Roman"/>
              </a:rPr>
              <a:t>t</a:t>
            </a:r>
            <a:r>
              <a:rPr sz="1100" b="1" spc="0">
                <a:solidFill>
                  <a:srgbClr val="FF0000"/>
                </a:solidFill>
                <a:latin typeface="Times New Roman"/>
                <a:cs typeface="Times New Roman"/>
              </a:rPr>
              <a:t>e </a:t>
            </a:r>
            <a:r>
              <a:rPr sz="1100" b="1" spc="-10">
                <a:solidFill>
                  <a:srgbClr val="FF0000"/>
                </a:solidFill>
                <a:latin typeface="Times New Roman"/>
                <a:cs typeface="Times New Roman"/>
              </a:rPr>
              <a:t>e</a:t>
            </a:r>
            <a:r>
              <a:rPr sz="1100" b="1" spc="0">
                <a:solidFill>
                  <a:srgbClr val="FF0000"/>
                </a:solidFill>
                <a:latin typeface="Times New Roman"/>
                <a:cs typeface="Times New Roman"/>
              </a:rPr>
              <a:t>t</a:t>
            </a:r>
            <a:r>
              <a:rPr sz="1100" b="1" spc="5">
                <a:solidFill>
                  <a:srgbClr val="FF0000"/>
                </a:solidFill>
                <a:latin typeface="Times New Roman"/>
                <a:cs typeface="Times New Roman"/>
              </a:rPr>
              <a:t> </a:t>
            </a:r>
            <a:r>
              <a:rPr sz="1100" b="1" spc="0">
                <a:solidFill>
                  <a:srgbClr val="FF0000"/>
                </a:solidFill>
                <a:latin typeface="Times New Roman"/>
                <a:cs typeface="Times New Roman"/>
              </a:rPr>
              <a:t>p</a:t>
            </a:r>
            <a:r>
              <a:rPr sz="1100" b="1" spc="-15">
                <a:solidFill>
                  <a:srgbClr val="FF0000"/>
                </a:solidFill>
                <a:latin typeface="Times New Roman"/>
                <a:cs typeface="Times New Roman"/>
              </a:rPr>
              <a:t>r</a:t>
            </a:r>
            <a:r>
              <a:rPr sz="1100" b="1" spc="0">
                <a:solidFill>
                  <a:srgbClr val="FF0000"/>
                </a:solidFill>
                <a:latin typeface="Times New Roman"/>
                <a:cs typeface="Times New Roman"/>
              </a:rPr>
              <a:t>é</a:t>
            </a:r>
            <a:r>
              <a:rPr sz="1100" b="1" spc="-10">
                <a:solidFill>
                  <a:srgbClr val="FF0000"/>
                </a:solidFill>
                <a:latin typeface="Times New Roman"/>
                <a:cs typeface="Times New Roman"/>
              </a:rPr>
              <a:t>c</a:t>
            </a:r>
            <a:r>
              <a:rPr sz="1100" b="1" spc="0">
                <a:solidFill>
                  <a:srgbClr val="FF0000"/>
                </a:solidFill>
                <a:latin typeface="Times New Roman"/>
                <a:cs typeface="Times New Roman"/>
              </a:rPr>
              <a:t>ise</a:t>
            </a:r>
          </a:p>
          <a:p>
            <a:r>
              <a:rPr sz="1200" b="1">
                <a:latin typeface="Times New Roman"/>
                <a:cs typeface="Times New Roman"/>
              </a:rPr>
              <a:t>In</a:t>
            </a:r>
            <a:r>
              <a:rPr sz="1200" b="1" spc="5">
                <a:latin typeface="Times New Roman"/>
                <a:cs typeface="Times New Roman"/>
              </a:rPr>
              <a:t>f</a:t>
            </a:r>
            <a:r>
              <a:rPr sz="1200" b="1" spc="0">
                <a:latin typeface="Times New Roman"/>
                <a:cs typeface="Times New Roman"/>
              </a:rPr>
              <a:t>o</a:t>
            </a:r>
            <a:r>
              <a:rPr sz="1200" b="1" spc="-5">
                <a:latin typeface="Times New Roman"/>
                <a:cs typeface="Times New Roman"/>
              </a:rPr>
              <a:t>r</a:t>
            </a:r>
            <a:r>
              <a:rPr sz="1200" b="1" spc="-20">
                <a:latin typeface="Times New Roman"/>
                <a:cs typeface="Times New Roman"/>
              </a:rPr>
              <a:t>m</a:t>
            </a:r>
            <a:r>
              <a:rPr sz="1200" b="1" spc="0">
                <a:latin typeface="Times New Roman"/>
                <a:cs typeface="Times New Roman"/>
              </a:rPr>
              <a:t>ations qui se</a:t>
            </a:r>
            <a:r>
              <a:rPr sz="1200" b="1" spc="-10">
                <a:latin typeface="Times New Roman"/>
                <a:cs typeface="Times New Roman"/>
              </a:rPr>
              <a:t>r</a:t>
            </a:r>
            <a:r>
              <a:rPr sz="1200" b="1" spc="0">
                <a:latin typeface="Times New Roman"/>
                <a:cs typeface="Times New Roman"/>
              </a:rPr>
              <a:t>ont </a:t>
            </a:r>
            <a:r>
              <a:rPr sz="1200" b="1" spc="-10">
                <a:latin typeface="Times New Roman"/>
                <a:cs typeface="Times New Roman"/>
              </a:rPr>
              <a:t>t</a:t>
            </a:r>
            <a:r>
              <a:rPr sz="1200" b="1" spc="-5">
                <a:latin typeface="Times New Roman"/>
                <a:cs typeface="Times New Roman"/>
              </a:rPr>
              <a:t>r</a:t>
            </a:r>
            <a:r>
              <a:rPr sz="1200" b="1" spc="0">
                <a:latin typeface="Times New Roman"/>
                <a:cs typeface="Times New Roman"/>
              </a:rPr>
              <a:t>an</a:t>
            </a:r>
            <a:r>
              <a:rPr sz="1200" b="1" spc="10">
                <a:latin typeface="Times New Roman"/>
                <a:cs typeface="Times New Roman"/>
              </a:rPr>
              <a:t>s</a:t>
            </a:r>
            <a:r>
              <a:rPr sz="1200" b="1" spc="-20">
                <a:latin typeface="Times New Roman"/>
                <a:cs typeface="Times New Roman"/>
              </a:rPr>
              <a:t>m</a:t>
            </a:r>
            <a:r>
              <a:rPr sz="1200" b="1" spc="0">
                <a:latin typeface="Times New Roman"/>
                <a:cs typeface="Times New Roman"/>
              </a:rPr>
              <a:t>ises à GRO</a:t>
            </a:r>
            <a:r>
              <a:rPr sz="1200" b="1" spc="10">
                <a:latin typeface="Times New Roman"/>
                <a:cs typeface="Times New Roman"/>
              </a:rPr>
              <a:t>U</a:t>
            </a:r>
            <a:r>
              <a:rPr sz="1200" b="1" spc="-15">
                <a:latin typeface="Times New Roman"/>
                <a:cs typeface="Times New Roman"/>
              </a:rPr>
              <a:t>P</a:t>
            </a:r>
            <a:r>
              <a:rPr sz="1200" b="1" spc="5">
                <a:latin typeface="Times New Roman"/>
                <a:cs typeface="Times New Roman"/>
              </a:rPr>
              <a:t>A</a:t>
            </a:r>
            <a:r>
              <a:rPr sz="1200" b="1" spc="-5">
                <a:latin typeface="Times New Roman"/>
                <a:cs typeface="Times New Roman"/>
              </a:rPr>
              <a:t>M</a:t>
            </a:r>
            <a:r>
              <a:rPr sz="1200" b="1" spc="0">
                <a:latin typeface="Times New Roman"/>
                <a:cs typeface="Times New Roman"/>
              </a:rPr>
              <a:t>A par la</a:t>
            </a:r>
            <a:r>
              <a:rPr sz="1200" b="1" spc="10">
                <a:latin typeface="Times New Roman"/>
                <a:cs typeface="Times New Roman"/>
              </a:rPr>
              <a:t> </a:t>
            </a:r>
            <a:r>
              <a:rPr sz="1200" b="1" spc="-15">
                <a:latin typeface="Times New Roman"/>
                <a:cs typeface="Times New Roman"/>
              </a:rPr>
              <a:t>F</a:t>
            </a:r>
            <a:r>
              <a:rPr sz="1200" b="1" spc="-10">
                <a:latin typeface="Times New Roman"/>
                <a:cs typeface="Times New Roman"/>
              </a:rPr>
              <a:t>G</a:t>
            </a:r>
            <a:r>
              <a:rPr sz="1200" b="1" spc="0">
                <a:latin typeface="Times New Roman"/>
                <a:cs typeface="Times New Roman"/>
              </a:rPr>
              <a:t>S</a:t>
            </a:r>
            <a:r>
              <a:rPr sz="1200" b="1" spc="5">
                <a:latin typeface="Times New Roman"/>
                <a:cs typeface="Times New Roman"/>
              </a:rPr>
              <a:t>A</a:t>
            </a:r>
            <a:r>
              <a:rPr sz="1200" b="1" spc="-5">
                <a:latin typeface="Times New Roman"/>
                <a:cs typeface="Times New Roman"/>
              </a:rPr>
              <a:t>M</a:t>
            </a:r>
            <a:r>
              <a:rPr sz="1200" b="1" spc="0">
                <a:latin typeface="Times New Roman"/>
                <a:cs typeface="Times New Roman"/>
              </a:rPr>
              <a:t>.</a:t>
            </a:r>
          </a:p>
        </xdr:txBody>
      </xdr:sp>
    </xdr:grpSp>
    <xdr:clientData/>
  </xdr:twoCellAnchor>
  <xdr:twoCellAnchor editAs="oneCell">
    <xdr:from>
      <xdr:col>21</xdr:col>
      <xdr:colOff>358140</xdr:colOff>
      <xdr:row>24</xdr:row>
      <xdr:rowOff>1432560</xdr:rowOff>
    </xdr:from>
    <xdr:to>
      <xdr:col>21</xdr:col>
      <xdr:colOff>906780</xdr:colOff>
      <xdr:row>24</xdr:row>
      <xdr:rowOff>1630680</xdr:rowOff>
    </xdr:to>
    <xdr:sp macro="" textlink="">
      <xdr:nvSpPr>
        <xdr:cNvPr id="3074" name="Shape 55">
          <a:extLst>
            <a:ext uri="{FF2B5EF4-FFF2-40B4-BE49-F238E27FC236}">
              <a16:creationId xmlns="" xmlns:a16="http://schemas.microsoft.com/office/drawing/2014/main" id="{FFD4A9EC-BC76-4AB9-8003-B0A72CFE13CA}"/>
            </a:ext>
          </a:extLst>
        </xdr:cNvPr>
        <xdr:cNvSpPr>
          <a:spLocks/>
        </xdr:cNvSpPr>
      </xdr:nvSpPr>
      <xdr:spPr bwMode="auto">
        <a:xfrm>
          <a:off x="5935980" y="7795260"/>
          <a:ext cx="548640" cy="198120"/>
        </a:xfrm>
        <a:custGeom>
          <a:avLst/>
          <a:gdLst>
            <a:gd name="T0" fmla="*/ 548639 w 548640"/>
            <a:gd name="T1" fmla="*/ 0 h 196850"/>
            <a:gd name="T2" fmla="*/ 0 w 548640"/>
            <a:gd name="T3" fmla="*/ 0 h 196850"/>
            <a:gd name="T4" fmla="*/ 0 w 548640"/>
            <a:gd name="T5" fmla="*/ 196595 h 196850"/>
            <a:gd name="T6" fmla="*/ 548639 w 548640"/>
            <a:gd name="T7" fmla="*/ 196595 h 196850"/>
            <a:gd name="T8" fmla="*/ 548639 w 548640"/>
            <a:gd name="T9" fmla="*/ 0 h 196850"/>
            <a:gd name="T10" fmla="*/ 0 w 548640"/>
            <a:gd name="T11" fmla="*/ 0 h 196850"/>
            <a:gd name="T12" fmla="*/ 548640 w 548640"/>
            <a:gd name="T13" fmla="*/ 196850 h 19685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T10" t="T11" r="T12" b="T13"/>
          <a:pathLst>
            <a:path w="548640" h="196850">
              <a:moveTo>
                <a:pt x="548639" y="0"/>
              </a:moveTo>
              <a:lnTo>
                <a:pt x="0" y="0"/>
              </a:lnTo>
              <a:lnTo>
                <a:pt x="0" y="196595"/>
              </a:lnTo>
              <a:lnTo>
                <a:pt x="548639" y="196595"/>
              </a:lnTo>
              <a:lnTo>
                <a:pt x="548639" y="0"/>
              </a:lnTo>
              <a:close/>
            </a:path>
          </a:pathLst>
        </a:custGeom>
        <a:solidFill>
          <a:srgbClr val="FFFFFF">
            <a:alpha val="50195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48</xdr:row>
      <xdr:rowOff>167640</xdr:rowOff>
    </xdr:from>
    <xdr:to>
      <xdr:col>7</xdr:col>
      <xdr:colOff>0</xdr:colOff>
      <xdr:row>48</xdr:row>
      <xdr:rowOff>175260</xdr:rowOff>
    </xdr:to>
    <xdr:cxnSp macro="">
      <xdr:nvCxnSpPr>
        <xdr:cNvPr id="2" name="Connecteur droit avec flèche 1">
          <a:extLst>
            <a:ext uri="{FF2B5EF4-FFF2-40B4-BE49-F238E27FC236}">
              <a16:creationId xmlns="" xmlns:a16="http://schemas.microsoft.com/office/drawing/2014/main" id="{1E1B605B-9D30-4F00-9491-BFDB8D5BD0D0}"/>
            </a:ext>
          </a:extLst>
        </xdr:cNvPr>
        <xdr:cNvCxnSpPr/>
      </xdr:nvCxnSpPr>
      <xdr:spPr>
        <a:xfrm flipV="1">
          <a:off x="5562600" y="14287500"/>
          <a:ext cx="0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pimarne.fr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zoomScale="115" zoomScaleNormal="115" workbookViewId="0">
      <selection activeCell="B20" sqref="B20"/>
    </sheetView>
  </sheetViews>
  <sheetFormatPr baseColWidth="10" defaultColWidth="8.77734375" defaultRowHeight="13.2"/>
  <cols>
    <col min="1" max="1" width="14" bestFit="1" customWidth="1"/>
    <col min="2" max="2" width="14" customWidth="1"/>
    <col min="3" max="3" width="25.77734375" customWidth="1"/>
    <col min="4" max="4" width="12.33203125" bestFit="1" customWidth="1"/>
    <col min="5" max="5" width="49.77734375" customWidth="1"/>
    <col min="6" max="6" width="5.44140625" customWidth="1"/>
  </cols>
  <sheetData>
    <row r="1" spans="1:6" ht="242.25" customHeight="1">
      <c r="A1" s="167" t="s">
        <v>26</v>
      </c>
      <c r="B1" s="168"/>
      <c r="C1" s="168"/>
      <c r="D1" s="168"/>
      <c r="E1" s="168"/>
      <c r="F1" s="168"/>
    </row>
    <row r="2" spans="1:6" s="130" customFormat="1" ht="27.75" customHeight="1">
      <c r="A2" s="128"/>
      <c r="B2" s="129"/>
      <c r="C2" s="129"/>
      <c r="D2" s="129"/>
      <c r="E2" s="129"/>
      <c r="F2" s="129"/>
    </row>
    <row r="3" spans="1:6" ht="24.9" customHeight="1">
      <c r="A3" s="121" t="s">
        <v>117</v>
      </c>
      <c r="B3" s="169"/>
      <c r="C3" s="173"/>
      <c r="D3" s="121" t="s">
        <v>118</v>
      </c>
      <c r="E3" s="125"/>
      <c r="F3" s="3"/>
    </row>
    <row r="4" spans="1:6" s="41" customFormat="1" ht="24.9" customHeight="1">
      <c r="A4" s="120"/>
      <c r="B4" s="123"/>
      <c r="C4" s="123"/>
      <c r="D4" s="120"/>
      <c r="E4" s="123"/>
      <c r="F4" s="40"/>
    </row>
    <row r="5" spans="1:6" s="41" customFormat="1" ht="24.9" customHeight="1">
      <c r="A5" s="121" t="s">
        <v>77</v>
      </c>
      <c r="B5" s="169"/>
      <c r="C5" s="170"/>
      <c r="D5" s="121"/>
      <c r="E5" s="126"/>
      <c r="F5" s="2"/>
    </row>
    <row r="6" spans="1:6" ht="24.9" customHeight="1">
      <c r="A6" s="120"/>
      <c r="B6" s="123"/>
      <c r="C6" s="123"/>
      <c r="D6" s="120"/>
      <c r="E6" s="123"/>
      <c r="F6" s="1"/>
    </row>
    <row r="7" spans="1:6" ht="24.9" customHeight="1">
      <c r="A7" s="121" t="s">
        <v>74</v>
      </c>
      <c r="B7" s="171"/>
      <c r="C7" s="172"/>
      <c r="D7" s="121" t="s">
        <v>107</v>
      </c>
      <c r="E7" s="150"/>
      <c r="F7" s="2"/>
    </row>
    <row r="8" spans="1:6" ht="24.9" customHeight="1">
      <c r="A8" s="120"/>
      <c r="B8" s="124"/>
      <c r="C8" s="124"/>
      <c r="D8" s="120"/>
      <c r="E8" s="123"/>
      <c r="F8" s="1"/>
    </row>
    <row r="9" spans="1:6" ht="24.9" customHeight="1">
      <c r="A9" s="121" t="s">
        <v>119</v>
      </c>
      <c r="B9" s="169"/>
      <c r="C9" s="170"/>
      <c r="D9" s="121" t="s">
        <v>108</v>
      </c>
      <c r="E9" s="127"/>
      <c r="F9" s="2"/>
    </row>
    <row r="10" spans="1:6" ht="24.9" customHeight="1">
      <c r="A10" s="120"/>
      <c r="B10" s="123"/>
      <c r="C10" s="123"/>
      <c r="D10" s="120"/>
      <c r="E10" s="123"/>
      <c r="F10" s="1"/>
    </row>
    <row r="11" spans="1:6" ht="24.9" customHeight="1">
      <c r="A11" s="121" t="s">
        <v>120</v>
      </c>
      <c r="B11" s="155"/>
      <c r="C11" s="156"/>
      <c r="D11" s="121" t="s">
        <v>121</v>
      </c>
      <c r="E11" s="136"/>
      <c r="F11" s="3"/>
    </row>
    <row r="12" spans="1:6" ht="24.9" customHeight="1">
      <c r="A12" s="122"/>
      <c r="B12" s="120"/>
      <c r="C12" s="120"/>
      <c r="D12" s="120"/>
      <c r="E12" s="120"/>
      <c r="F12" s="1"/>
    </row>
    <row r="13" spans="1:6" ht="24.9" customHeight="1">
      <c r="A13" s="122" t="s">
        <v>109</v>
      </c>
      <c r="B13" s="162"/>
      <c r="C13" s="163"/>
      <c r="D13" s="163"/>
      <c r="E13" s="164"/>
      <c r="F13" s="1"/>
    </row>
    <row r="14" spans="1:6" ht="20.100000000000001" customHeight="1">
      <c r="A14" s="1"/>
      <c r="B14" s="3"/>
      <c r="C14" s="3"/>
      <c r="D14" s="3"/>
      <c r="E14" s="3"/>
      <c r="F14" s="1"/>
    </row>
    <row r="15" spans="1:6" s="111" customFormat="1" ht="24.9" customHeight="1">
      <c r="A15" s="166" t="s">
        <v>110</v>
      </c>
      <c r="B15" s="166"/>
      <c r="C15" s="166"/>
      <c r="D15" s="166"/>
      <c r="E15" s="166"/>
      <c r="F15" s="166"/>
    </row>
    <row r="16" spans="1:6" s="111" customFormat="1" ht="24.9" customHeight="1">
      <c r="A16" s="166" t="s">
        <v>112</v>
      </c>
      <c r="B16" s="166"/>
      <c r="C16" s="166"/>
      <c r="D16" s="166"/>
      <c r="E16" s="166"/>
      <c r="F16" s="166"/>
    </row>
    <row r="17" spans="1:12" ht="24.9" customHeight="1">
      <c r="A17" s="160" t="s">
        <v>111</v>
      </c>
      <c r="B17" s="161"/>
      <c r="C17" s="161"/>
      <c r="D17" s="161"/>
      <c r="E17" s="161"/>
      <c r="F17" s="161"/>
    </row>
    <row r="18" spans="1:12" ht="72.599999999999994" customHeight="1">
      <c r="A18" s="15"/>
      <c r="B18" s="119"/>
      <c r="C18" s="157" t="s">
        <v>86</v>
      </c>
      <c r="D18" s="158"/>
      <c r="E18" s="158"/>
      <c r="F18" s="15"/>
    </row>
    <row r="19" spans="1:12" ht="9.6" customHeight="1">
      <c r="A19" s="15"/>
      <c r="B19" s="117"/>
      <c r="C19" s="18"/>
      <c r="D19" s="17"/>
      <c r="E19" s="17"/>
      <c r="F19" s="15"/>
    </row>
    <row r="20" spans="1:12" ht="72" customHeight="1">
      <c r="A20" s="15"/>
      <c r="B20" s="119"/>
      <c r="C20" s="154" t="s">
        <v>87</v>
      </c>
      <c r="D20" s="159"/>
      <c r="E20" s="159"/>
      <c r="F20" s="15"/>
      <c r="G20" s="16"/>
      <c r="L20" s="118"/>
    </row>
    <row r="21" spans="1:12" ht="10.199999999999999" customHeight="1">
      <c r="A21" s="15"/>
      <c r="B21" s="95"/>
      <c r="C21" s="38"/>
      <c r="D21" s="11"/>
      <c r="E21" s="11"/>
      <c r="F21" s="15"/>
      <c r="G21" s="16"/>
    </row>
    <row r="22" spans="1:12" ht="69.75" customHeight="1">
      <c r="A22" s="15"/>
      <c r="B22" s="119"/>
      <c r="C22" s="153" t="s">
        <v>94</v>
      </c>
      <c r="D22" s="153"/>
      <c r="E22" s="153"/>
      <c r="F22" s="15"/>
    </row>
    <row r="23" spans="1:12" ht="9" customHeight="1">
      <c r="A23" s="15"/>
      <c r="B23" s="95"/>
      <c r="C23" s="39"/>
      <c r="D23" s="39"/>
      <c r="E23" s="39"/>
      <c r="F23" s="15"/>
    </row>
    <row r="24" spans="1:12" ht="72" customHeight="1">
      <c r="B24" s="119"/>
      <c r="C24" s="154" t="s">
        <v>71</v>
      </c>
      <c r="D24" s="153"/>
      <c r="E24" s="153"/>
      <c r="F24" s="5"/>
      <c r="G24" s="19"/>
    </row>
    <row r="25" spans="1:12" s="135" customFormat="1" ht="72" customHeight="1">
      <c r="C25" s="134"/>
      <c r="D25" s="133"/>
      <c r="E25" s="133"/>
      <c r="F25" s="132"/>
      <c r="G25" s="19"/>
    </row>
    <row r="26" spans="1:12" ht="76.2" customHeight="1">
      <c r="A26" s="165" t="s">
        <v>0</v>
      </c>
      <c r="B26" s="165"/>
      <c r="C26" s="165"/>
      <c r="D26" s="165"/>
      <c r="E26" s="165"/>
      <c r="F26" s="165"/>
      <c r="G26" s="16"/>
    </row>
    <row r="27" spans="1:12" ht="90.75" customHeight="1">
      <c r="A27" s="151" t="s">
        <v>43</v>
      </c>
      <c r="B27" s="152"/>
      <c r="C27" s="152"/>
      <c r="D27" s="152"/>
      <c r="E27" s="152"/>
      <c r="F27" s="152"/>
      <c r="G27" s="16"/>
    </row>
  </sheetData>
  <sheetProtection algorithmName="SHA-512" hashValue="ajCMOSLHSkKYHwPrsBtFcqBcDWK16OpyK6OCsqlD4lqzGSZ2X10AtEz38muaIqdSPS94PPKesYDxRoSYEjJweA==" saltValue="lZQOAqEnsttEd5TeVOOGcg==" spinCount="100000" sheet="1" selectLockedCells="1"/>
  <mergeCells count="16">
    <mergeCell ref="A1:F1"/>
    <mergeCell ref="B9:C9"/>
    <mergeCell ref="B7:C7"/>
    <mergeCell ref="B3:C3"/>
    <mergeCell ref="B5:C5"/>
    <mergeCell ref="A27:F27"/>
    <mergeCell ref="C22:E22"/>
    <mergeCell ref="C24:E24"/>
    <mergeCell ref="B11:C11"/>
    <mergeCell ref="C18:E18"/>
    <mergeCell ref="C20:E20"/>
    <mergeCell ref="A17:F17"/>
    <mergeCell ref="B13:E13"/>
    <mergeCell ref="A26:F26"/>
    <mergeCell ref="A15:F15"/>
    <mergeCell ref="A16:F16"/>
  </mergeCells>
  <dataValidations count="1">
    <dataValidation type="list" allowBlank="1" showInputMessage="1" showErrorMessage="1" sqref="B18:B25">
      <formula1>choixsyndic</formula1>
    </dataValidation>
  </dataValidations>
  <hyperlinks>
    <hyperlink ref="A26" r:id="rId1" display="http://www.apimarne.fr/"/>
  </hyperlinks>
  <pageMargins left="0.7" right="0.7" top="0.75" bottom="0.75" header="0.3" footer="0.3"/>
  <pageSetup paperSize="9" scale="61" orientation="portrait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topLeftCell="A5" zoomScale="85" zoomScaleNormal="85" workbookViewId="0">
      <selection activeCell="H9" sqref="H9"/>
    </sheetView>
  </sheetViews>
  <sheetFormatPr baseColWidth="10" defaultColWidth="8.77734375" defaultRowHeight="13.2"/>
  <cols>
    <col min="1" max="1" width="2.6640625" customWidth="1"/>
    <col min="2" max="2" width="19.44140625" customWidth="1"/>
    <col min="3" max="3" width="4.77734375" customWidth="1"/>
    <col min="4" max="4" width="8.109375" customWidth="1"/>
    <col min="5" max="5" width="8.44140625" customWidth="1"/>
    <col min="6" max="6" width="1.109375" customWidth="1"/>
    <col min="7" max="7" width="1.44140625" customWidth="1"/>
    <col min="8" max="8" width="11.44140625" customWidth="1"/>
    <col min="9" max="9" width="1.33203125" customWidth="1"/>
    <col min="10" max="10" width="2.6640625" customWidth="1"/>
    <col min="11" max="11" width="5.44140625" customWidth="1"/>
    <col min="12" max="12" width="3.109375" customWidth="1"/>
    <col min="13" max="13" width="5.77734375" customWidth="1"/>
    <col min="14" max="14" width="10" customWidth="1"/>
    <col min="15" max="15" width="2" customWidth="1"/>
    <col min="16" max="16" width="3.44140625" customWidth="1"/>
    <col min="17" max="17" width="6.6640625" customWidth="1"/>
    <col min="18" max="18" width="2.44140625" customWidth="1"/>
    <col min="19" max="19" width="9.44140625" customWidth="1"/>
    <col min="20" max="20" width="4.6640625" customWidth="1"/>
    <col min="21" max="21" width="7.33203125" customWidth="1"/>
    <col min="22" max="22" width="9.33203125" customWidth="1"/>
  </cols>
  <sheetData>
    <row r="1" spans="1:22" ht="30.6" customHeight="1">
      <c r="A1" s="178" t="s">
        <v>39</v>
      </c>
      <c r="B1" s="179"/>
      <c r="C1" s="180">
        <f>Informations!B3</f>
        <v>0</v>
      </c>
      <c r="D1" s="181"/>
      <c r="E1" s="181"/>
      <c r="F1" s="181"/>
      <c r="G1" s="181"/>
      <c r="H1" s="181"/>
      <c r="I1" s="181"/>
      <c r="J1" s="182"/>
      <c r="K1" s="12"/>
      <c r="L1" s="178" t="s">
        <v>40</v>
      </c>
      <c r="M1" s="179"/>
      <c r="N1" s="179"/>
      <c r="O1" s="180">
        <f>Informations!E3</f>
        <v>0</v>
      </c>
      <c r="P1" s="181"/>
      <c r="Q1" s="181"/>
      <c r="R1" s="181"/>
      <c r="S1" s="181"/>
      <c r="T1" s="181"/>
      <c r="U1" s="181"/>
      <c r="V1" s="182"/>
    </row>
    <row r="2" spans="1:22" ht="107.25" customHeight="1">
      <c r="A2" s="192" t="s">
        <v>17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</row>
    <row r="3" spans="1:22" ht="13.2" customHeight="1">
      <c r="A3" s="193" t="s">
        <v>88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3"/>
      <c r="Q3" s="184"/>
      <c r="R3" s="3"/>
      <c r="S3" s="3"/>
      <c r="T3" s="185">
        <v>25</v>
      </c>
      <c r="U3" s="186"/>
      <c r="V3" s="3"/>
    </row>
    <row r="4" spans="1:22" ht="18.45" customHeight="1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4"/>
      <c r="Q4" s="184"/>
      <c r="R4" s="1"/>
      <c r="S4" s="1"/>
      <c r="T4" s="186"/>
      <c r="U4" s="186"/>
      <c r="V4" s="13"/>
    </row>
    <row r="5" spans="1:22" ht="36.450000000000003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3"/>
      <c r="V5" s="13"/>
    </row>
    <row r="6" spans="1:22" ht="19.5" customHeight="1">
      <c r="A6" s="189" t="s">
        <v>18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</row>
    <row r="7" spans="1:22" ht="13.5" customHeight="1">
      <c r="A7" s="208" t="s">
        <v>19</v>
      </c>
      <c r="B7" s="20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6" customHeight="1">
      <c r="A8" s="208"/>
      <c r="B8" s="20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4"/>
      <c r="U8" s="14"/>
      <c r="V8" s="1"/>
    </row>
    <row r="9" spans="1:22" ht="22.95" customHeight="1">
      <c r="A9" s="209" t="s">
        <v>20</v>
      </c>
      <c r="B9" s="177"/>
      <c r="C9" s="177"/>
      <c r="D9" s="28">
        <v>0.4</v>
      </c>
      <c r="E9" s="210" t="s">
        <v>21</v>
      </c>
      <c r="F9" s="210"/>
      <c r="G9" s="3"/>
      <c r="H9" s="87"/>
      <c r="I9" s="3"/>
      <c r="J9" s="211" t="s">
        <v>41</v>
      </c>
      <c r="K9" s="211"/>
      <c r="L9" s="3"/>
      <c r="M9" s="3"/>
      <c r="N9" s="3"/>
      <c r="O9" s="3"/>
      <c r="P9" s="3"/>
      <c r="Q9" s="3"/>
      <c r="R9" s="3"/>
      <c r="S9" s="29" t="s">
        <v>30</v>
      </c>
      <c r="T9" s="190">
        <f>D9*H9</f>
        <v>0</v>
      </c>
      <c r="U9" s="191"/>
      <c r="V9" s="3"/>
    </row>
    <row r="10" spans="1:22" ht="27" customHeight="1">
      <c r="A10" s="177"/>
      <c r="B10" s="177"/>
      <c r="C10" s="177"/>
      <c r="D10" s="14"/>
      <c r="E10" s="210"/>
      <c r="F10" s="210"/>
      <c r="G10" s="1"/>
      <c r="H10" s="2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4"/>
      <c r="U10" s="14"/>
      <c r="V10" s="1"/>
    </row>
    <row r="11" spans="1:22" ht="36.6" customHeight="1">
      <c r="A11" s="177"/>
      <c r="B11" s="177"/>
      <c r="C11" s="177"/>
      <c r="D11" s="14"/>
      <c r="E11" s="210"/>
      <c r="F11" s="210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51" customHeight="1">
      <c r="A12" s="206" t="s">
        <v>95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</row>
    <row r="13" spans="1:22" ht="5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87">
        <f>Assurances!V27+Assurances!V29+Assurances!V31+Assurances!V33</f>
        <v>0</v>
      </c>
      <c r="U13" s="187"/>
      <c r="V13" s="1"/>
    </row>
    <row r="14" spans="1:22" ht="5.25" customHeight="1">
      <c r="A14" s="1"/>
      <c r="B14" s="1"/>
      <c r="C14" s="1"/>
      <c r="D14" s="1"/>
      <c r="E14" s="1"/>
      <c r="F14" s="1"/>
      <c r="G14" s="1"/>
      <c r="H14" s="30">
        <v>0</v>
      </c>
      <c r="I14" s="30"/>
      <c r="J14" s="30"/>
      <c r="K14" s="1"/>
      <c r="L14" s="1"/>
      <c r="M14" s="1"/>
      <c r="N14" s="1"/>
      <c r="O14" s="1"/>
      <c r="P14" s="1"/>
      <c r="Q14" s="1"/>
      <c r="R14" s="1"/>
      <c r="S14" s="1"/>
      <c r="T14" s="187"/>
      <c r="U14" s="187"/>
      <c r="V14" s="1"/>
    </row>
    <row r="15" spans="1:22" ht="17.25" customHeight="1">
      <c r="A15" s="188" t="s">
        <v>83</v>
      </c>
      <c r="B15" s="189"/>
      <c r="C15" s="189"/>
      <c r="D15" s="189"/>
      <c r="E15" s="189"/>
      <c r="F15" s="1"/>
      <c r="G15" s="1"/>
      <c r="H15" s="37">
        <f>Assurances!M27+Assurances!M29+Assurances!M31+Assurances!M33</f>
        <v>0</v>
      </c>
      <c r="I15" s="30"/>
      <c r="J15" s="30"/>
      <c r="K15" s="1"/>
      <c r="L15" s="1"/>
      <c r="M15" s="1"/>
      <c r="N15" s="1"/>
      <c r="O15" s="1"/>
      <c r="P15" s="1"/>
      <c r="Q15" s="1"/>
      <c r="R15" s="1"/>
      <c r="S15" s="1"/>
      <c r="T15" s="187"/>
      <c r="U15" s="187"/>
      <c r="V15" s="1"/>
    </row>
    <row r="16" spans="1:22" ht="5.25" customHeight="1">
      <c r="A16" s="1"/>
      <c r="B16" s="1"/>
      <c r="C16" s="1"/>
      <c r="D16" s="1"/>
      <c r="E16" s="1"/>
      <c r="F16" s="1"/>
      <c r="G16" s="1"/>
      <c r="H16" s="30"/>
      <c r="I16" s="30"/>
      <c r="J16" s="30"/>
      <c r="K16" s="1"/>
      <c r="L16" s="1"/>
      <c r="M16" s="1"/>
      <c r="N16" s="1"/>
      <c r="O16" s="1"/>
      <c r="P16" s="1"/>
      <c r="Q16" s="1"/>
      <c r="R16" s="1"/>
      <c r="S16" s="1"/>
      <c r="T16" s="187"/>
      <c r="U16" s="187"/>
      <c r="V16" s="1"/>
    </row>
    <row r="17" spans="1:22" ht="48" customHeight="1">
      <c r="A17" s="177" t="s">
        <v>22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</row>
    <row r="18" spans="1:22" ht="36" customHeight="1">
      <c r="A18" s="174" t="s">
        <v>23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</row>
    <row r="19" spans="1:22" ht="5.25" customHeight="1">
      <c r="A19" s="175" t="s">
        <v>24</v>
      </c>
      <c r="B19" s="175"/>
      <c r="C19" s="175"/>
      <c r="D19" s="175"/>
      <c r="E19" s="175"/>
      <c r="F19" s="176" t="s">
        <v>25</v>
      </c>
      <c r="G19" s="176"/>
      <c r="H19" s="176"/>
      <c r="I19" s="176"/>
      <c r="J19" s="176"/>
      <c r="K19" s="176"/>
      <c r="L19" s="176"/>
      <c r="M19" s="176"/>
      <c r="N19" s="1"/>
      <c r="O19" s="1"/>
      <c r="P19" s="1"/>
      <c r="Q19" s="3"/>
      <c r="R19" s="1"/>
      <c r="S19" s="1"/>
      <c r="T19" s="14"/>
      <c r="U19" s="14"/>
      <c r="V19" s="1"/>
    </row>
    <row r="20" spans="1:22" ht="25.5" customHeight="1">
      <c r="A20" s="175"/>
      <c r="B20" s="175"/>
      <c r="C20" s="175"/>
      <c r="D20" s="175"/>
      <c r="E20" s="175"/>
      <c r="F20" s="176"/>
      <c r="G20" s="176"/>
      <c r="H20" s="176"/>
      <c r="I20" s="176"/>
      <c r="J20" s="176"/>
      <c r="K20" s="176"/>
      <c r="L20" s="176"/>
      <c r="M20" s="176"/>
      <c r="N20" s="31">
        <v>23</v>
      </c>
      <c r="O20" s="3"/>
      <c r="P20" s="3"/>
      <c r="Q20" s="88"/>
      <c r="R20" s="3"/>
      <c r="S20" s="3"/>
      <c r="T20" s="187">
        <f>N20*Q20</f>
        <v>0</v>
      </c>
      <c r="U20" s="202"/>
      <c r="V20" s="3"/>
    </row>
    <row r="21" spans="1:22" ht="5.25" customHeight="1">
      <c r="A21" s="175"/>
      <c r="B21" s="175"/>
      <c r="C21" s="175"/>
      <c r="D21" s="175"/>
      <c r="E21" s="175"/>
      <c r="F21" s="176"/>
      <c r="G21" s="176"/>
      <c r="H21" s="176"/>
      <c r="I21" s="176"/>
      <c r="J21" s="176"/>
      <c r="K21" s="176"/>
      <c r="L21" s="176"/>
      <c r="M21" s="176"/>
      <c r="N21" s="1"/>
      <c r="O21" s="1"/>
      <c r="P21" s="1"/>
      <c r="Q21" s="3"/>
      <c r="R21" s="1"/>
      <c r="S21" s="1"/>
      <c r="T21" s="14"/>
      <c r="U21" s="14"/>
      <c r="V21" s="1"/>
    </row>
    <row r="22" spans="1:22" ht="7.2" customHeight="1">
      <c r="A22" s="175"/>
      <c r="B22" s="175"/>
      <c r="C22" s="175"/>
      <c r="D22" s="175"/>
      <c r="E22" s="175"/>
      <c r="F22" s="176"/>
      <c r="G22" s="176"/>
      <c r="H22" s="176"/>
      <c r="I22" s="176"/>
      <c r="J22" s="176"/>
      <c r="K22" s="176"/>
      <c r="L22" s="176"/>
      <c r="M22" s="176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>
      <c r="A23" s="203" t="s">
        <v>89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1"/>
      <c r="O23" s="1"/>
      <c r="P23" s="1"/>
      <c r="Q23" s="1"/>
      <c r="R23" s="1"/>
      <c r="S23" s="1"/>
      <c r="T23" s="1"/>
      <c r="U23" s="1"/>
      <c r="V23" s="1"/>
    </row>
    <row r="24" spans="1:22" ht="6" customHeight="1">
      <c r="A24" s="204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1"/>
      <c r="O24" s="1"/>
      <c r="P24" s="1"/>
      <c r="Q24" s="1"/>
      <c r="R24" s="1"/>
      <c r="S24" s="1"/>
      <c r="T24" s="35"/>
      <c r="U24" s="35"/>
      <c r="V24" s="1"/>
    </row>
    <row r="25" spans="1:22" ht="24.6" customHeight="1">
      <c r="A25" s="204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194">
        <v>28</v>
      </c>
      <c r="O25" s="3"/>
      <c r="P25" s="3"/>
      <c r="Q25" s="88"/>
      <c r="R25" s="3"/>
      <c r="S25" s="3"/>
      <c r="T25" s="187">
        <f>N25*Q25</f>
        <v>0</v>
      </c>
      <c r="U25" s="202"/>
      <c r="V25" s="3"/>
    </row>
    <row r="26" spans="1:22" ht="5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94"/>
      <c r="O26" s="1"/>
      <c r="P26" s="1"/>
      <c r="Q26" s="3"/>
      <c r="R26" s="1"/>
      <c r="S26" s="1"/>
      <c r="T26" s="35"/>
      <c r="U26" s="35"/>
      <c r="V26" s="1"/>
    </row>
    <row r="27" spans="1:22" ht="5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3"/>
      <c r="R27" s="1"/>
      <c r="S27" s="1"/>
      <c r="T27" s="35"/>
      <c r="U27" s="35"/>
      <c r="V27" s="1"/>
    </row>
    <row r="28" spans="1:22" ht="13.9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3"/>
      <c r="R28" s="1"/>
      <c r="S28" s="1"/>
      <c r="T28" s="1"/>
      <c r="U28" s="1"/>
      <c r="V28" s="1"/>
    </row>
    <row r="29" spans="1:22" ht="40.200000000000003" customHeight="1">
      <c r="A29" s="205" t="s">
        <v>42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5.25" customHeight="1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"/>
      <c r="N30" s="1"/>
      <c r="O30" s="1"/>
      <c r="P30" s="1"/>
      <c r="Q30" s="1"/>
      <c r="R30" s="1"/>
      <c r="S30" s="1"/>
      <c r="T30" s="14"/>
      <c r="U30" s="14"/>
      <c r="V30" s="1"/>
    </row>
    <row r="31" spans="1:22" ht="25.5" customHeight="1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3"/>
      <c r="N31" s="31">
        <v>29</v>
      </c>
      <c r="O31" s="3"/>
      <c r="P31" s="3"/>
      <c r="Q31" s="88"/>
      <c r="R31" s="3"/>
      <c r="S31" s="36" t="s">
        <v>30</v>
      </c>
      <c r="T31" s="187">
        <f>N31*Q31</f>
        <v>0</v>
      </c>
      <c r="U31" s="202"/>
      <c r="V31" s="3"/>
    </row>
    <row r="32" spans="1:22" ht="5.25" customHeight="1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"/>
      <c r="N32" s="1"/>
      <c r="O32" s="1"/>
      <c r="P32" s="1"/>
      <c r="Q32" s="3"/>
      <c r="R32" s="1"/>
      <c r="S32" s="1"/>
      <c r="T32" s="14"/>
      <c r="U32" s="14"/>
      <c r="V32" s="1"/>
    </row>
    <row r="33" spans="1:22" ht="5.25" customHeight="1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"/>
      <c r="N33" s="1"/>
      <c r="O33" s="1"/>
      <c r="P33" s="1"/>
      <c r="Q33" s="1"/>
      <c r="R33" s="1"/>
      <c r="S33" s="1"/>
      <c r="T33" s="33"/>
      <c r="U33" s="33"/>
      <c r="V33" s="1"/>
    </row>
    <row r="34" spans="1:22" ht="9.4499999999999993" customHeight="1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"/>
      <c r="N34" s="1"/>
      <c r="O34" s="1"/>
      <c r="P34" s="1"/>
      <c r="Q34" s="1"/>
      <c r="R34" s="1"/>
      <c r="S34" s="1"/>
      <c r="T34" s="32"/>
      <c r="U34" s="32"/>
      <c r="V34" s="1"/>
    </row>
    <row r="35" spans="1:22" ht="25.5" customHeight="1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3"/>
      <c r="N35" s="31">
        <v>32</v>
      </c>
      <c r="O35" s="3"/>
      <c r="P35" s="3"/>
      <c r="Q35" s="88"/>
      <c r="R35" s="3"/>
      <c r="S35" s="36" t="s">
        <v>30</v>
      </c>
      <c r="T35" s="187">
        <f>N35*Q35</f>
        <v>0</v>
      </c>
      <c r="U35" s="202"/>
      <c r="V35" s="3"/>
    </row>
    <row r="36" spans="1:22" ht="5.25" customHeight="1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"/>
      <c r="N36" s="1"/>
      <c r="O36" s="1"/>
      <c r="P36" s="1"/>
      <c r="Q36" s="1"/>
      <c r="R36" s="1"/>
      <c r="S36" s="1"/>
      <c r="T36" s="34"/>
      <c r="U36" s="34"/>
      <c r="V36" s="1"/>
    </row>
    <row r="37" spans="1:22" ht="8.25" customHeight="1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"/>
      <c r="N37" s="1"/>
      <c r="O37" s="1"/>
      <c r="P37" s="1"/>
      <c r="Q37" s="1"/>
      <c r="R37" s="1"/>
      <c r="S37" s="1"/>
      <c r="T37" s="32"/>
      <c r="U37" s="32"/>
      <c r="V37" s="1"/>
    </row>
    <row r="38" spans="1:22" ht="25.5" customHeight="1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3"/>
      <c r="N38" s="31">
        <v>37</v>
      </c>
      <c r="O38" s="3"/>
      <c r="P38" s="3"/>
      <c r="Q38" s="88"/>
      <c r="R38" s="3"/>
      <c r="S38" s="36" t="s">
        <v>30</v>
      </c>
      <c r="T38" s="187">
        <f>N38*Q38</f>
        <v>0</v>
      </c>
      <c r="U38" s="202"/>
      <c r="V38" s="3"/>
    </row>
    <row r="39" spans="1:22" ht="5.25" customHeight="1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"/>
      <c r="N39" s="1"/>
      <c r="O39" s="1"/>
      <c r="P39" s="1"/>
      <c r="Q39" s="1"/>
      <c r="R39" s="1"/>
      <c r="S39" s="1"/>
      <c r="T39" s="34"/>
      <c r="U39" s="34"/>
      <c r="V39" s="1"/>
    </row>
    <row r="40" spans="1:22" ht="8.6999999999999993" customHeight="1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"/>
      <c r="N40" s="1"/>
      <c r="O40" s="1"/>
      <c r="P40" s="1"/>
      <c r="Q40" s="1"/>
      <c r="R40" s="1"/>
      <c r="S40" s="1"/>
      <c r="T40" s="32"/>
      <c r="U40" s="32"/>
      <c r="V40" s="1"/>
    </row>
    <row r="41" spans="1:22" ht="25.5" customHeight="1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3"/>
      <c r="N41" s="31">
        <v>67</v>
      </c>
      <c r="O41" s="3"/>
      <c r="P41" s="3"/>
      <c r="Q41" s="88"/>
      <c r="R41" s="3"/>
      <c r="S41" s="36" t="s">
        <v>30</v>
      </c>
      <c r="T41" s="187">
        <f>N41*Q41</f>
        <v>0</v>
      </c>
      <c r="U41" s="202"/>
      <c r="V41" s="3"/>
    </row>
    <row r="42" spans="1:22" ht="5.25" customHeight="1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"/>
      <c r="N42" s="1"/>
      <c r="O42" s="1"/>
      <c r="P42" s="1"/>
      <c r="Q42" s="3"/>
      <c r="R42" s="1"/>
      <c r="S42" s="1"/>
      <c r="T42" s="28"/>
      <c r="U42" s="28"/>
      <c r="V42" s="1"/>
    </row>
    <row r="43" spans="1:22" ht="5.25" customHeight="1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"/>
      <c r="N43" s="1"/>
      <c r="O43" s="1"/>
      <c r="P43" s="1"/>
      <c r="Q43" s="1"/>
      <c r="R43" s="1"/>
      <c r="S43" s="1"/>
      <c r="T43" s="34"/>
      <c r="U43" s="34"/>
      <c r="V43" s="1"/>
    </row>
    <row r="44" spans="1:22" ht="10.5" customHeight="1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"/>
      <c r="N44" s="1"/>
      <c r="O44" s="1"/>
      <c r="P44" s="1"/>
      <c r="Q44" s="1"/>
      <c r="R44" s="1"/>
      <c r="S44" s="1"/>
      <c r="T44" s="32"/>
      <c r="U44" s="32"/>
      <c r="V44" s="1"/>
    </row>
    <row r="45" spans="1:22" ht="25.5" customHeight="1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3"/>
      <c r="N45" s="31">
        <v>18</v>
      </c>
      <c r="O45" s="3"/>
      <c r="P45" s="3"/>
      <c r="Q45" s="88"/>
      <c r="R45" s="3"/>
      <c r="S45" s="36" t="s">
        <v>30</v>
      </c>
      <c r="T45" s="187">
        <f>N45*Q45</f>
        <v>0</v>
      </c>
      <c r="U45" s="202"/>
      <c r="V45" s="3"/>
    </row>
    <row r="46" spans="1:22" ht="5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3"/>
      <c r="R46" s="1"/>
      <c r="S46" s="1"/>
      <c r="T46" s="1"/>
      <c r="U46" s="1"/>
      <c r="V46" s="1"/>
    </row>
    <row r="47" spans="1:22" ht="11.7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25.5" customHeight="1">
      <c r="A48" s="3"/>
      <c r="B48" s="195" t="s">
        <v>72</v>
      </c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7"/>
      <c r="S48" s="3"/>
      <c r="T48" s="201">
        <f>T3+T9+T13+T20+T25+T31+T35+T38+T41+T45</f>
        <v>25</v>
      </c>
      <c r="U48" s="201"/>
      <c r="V48" s="3"/>
    </row>
    <row r="49" spans="1:22" ht="5.25" customHeight="1">
      <c r="A49" s="1"/>
      <c r="B49" s="198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200"/>
      <c r="S49" s="1"/>
      <c r="T49" s="1"/>
      <c r="U49" s="1"/>
      <c r="V49" s="1"/>
    </row>
  </sheetData>
  <sheetProtection algorithmName="SHA-512" hashValue="aGZ5BuorxgWBC6V+Ra0oyvtxhQC5/PVPJk07+pT1iZhK221kYR5Sl5OCvOu9cC0OTlmVb/qDQYZUFuZgzTOxig==" saltValue="8BxVAsUoDhkHOIW1Bzo5yQ==" spinCount="100000" sheet="1" objects="1" scenarios="1" selectLockedCells="1"/>
  <mergeCells count="33">
    <mergeCell ref="A12:V12"/>
    <mergeCell ref="A7:B8"/>
    <mergeCell ref="A9:C11"/>
    <mergeCell ref="E9:F11"/>
    <mergeCell ref="J9:K9"/>
    <mergeCell ref="N25:N26"/>
    <mergeCell ref="B48:R49"/>
    <mergeCell ref="T48:U48"/>
    <mergeCell ref="T20:U20"/>
    <mergeCell ref="T25:U25"/>
    <mergeCell ref="T31:U31"/>
    <mergeCell ref="T35:U35"/>
    <mergeCell ref="T38:U38"/>
    <mergeCell ref="T41:U41"/>
    <mergeCell ref="A23:M25"/>
    <mergeCell ref="A29:L45"/>
    <mergeCell ref="T45:U45"/>
    <mergeCell ref="A18:V18"/>
    <mergeCell ref="A19:E22"/>
    <mergeCell ref="F19:M22"/>
    <mergeCell ref="A17:V17"/>
    <mergeCell ref="A1:B1"/>
    <mergeCell ref="C1:J1"/>
    <mergeCell ref="L1:N1"/>
    <mergeCell ref="O1:V1"/>
    <mergeCell ref="P3:Q4"/>
    <mergeCell ref="T3:U4"/>
    <mergeCell ref="T13:U16"/>
    <mergeCell ref="A15:E15"/>
    <mergeCell ref="T9:U9"/>
    <mergeCell ref="A2:V2"/>
    <mergeCell ref="A3:O4"/>
    <mergeCell ref="A6:V6"/>
  </mergeCells>
  <pageMargins left="0.7" right="0.7" top="0.75" bottom="0.75" header="0.3" footer="0.3"/>
  <pageSetup paperSize="9" scale="7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9"/>
  <sheetViews>
    <sheetView topLeftCell="A19" zoomScaleNormal="100" workbookViewId="0">
      <selection activeCell="M29" sqref="M29"/>
    </sheetView>
  </sheetViews>
  <sheetFormatPr baseColWidth="10" defaultColWidth="8.77734375" defaultRowHeight="13.2"/>
  <cols>
    <col min="1" max="1" width="1.44140625" customWidth="1"/>
    <col min="2" max="2" width="5.109375" customWidth="1"/>
    <col min="3" max="3" width="1.33203125" customWidth="1"/>
    <col min="4" max="5" width="1.44140625" customWidth="1"/>
    <col min="6" max="6" width="2.77734375" customWidth="1"/>
    <col min="7" max="7" width="4.109375" customWidth="1"/>
    <col min="8" max="8" width="1.109375" customWidth="1"/>
    <col min="9" max="9" width="1.44140625" customWidth="1"/>
    <col min="10" max="10" width="4.109375" customWidth="1"/>
    <col min="11" max="11" width="5.109375" customWidth="1"/>
    <col min="12" max="12" width="7.44140625" customWidth="1"/>
    <col min="13" max="13" width="18" customWidth="1"/>
    <col min="14" max="14" width="1.33203125" customWidth="1"/>
    <col min="15" max="15" width="0.77734375" customWidth="1"/>
    <col min="16" max="16" width="7.33203125" customWidth="1"/>
    <col min="17" max="17" width="1.109375" customWidth="1"/>
    <col min="18" max="18" width="3.77734375" customWidth="1"/>
    <col min="19" max="19" width="5.33203125" customWidth="1"/>
    <col min="20" max="20" width="3.33203125" customWidth="1"/>
    <col min="21" max="21" width="2.44140625" customWidth="1"/>
    <col min="22" max="22" width="25.33203125" customWidth="1"/>
    <col min="23" max="23" width="1.44140625" customWidth="1"/>
    <col min="24" max="24" width="7.44140625" customWidth="1"/>
    <col min="25" max="25" width="8.77734375" customWidth="1"/>
    <col min="26" max="26" width="6" customWidth="1"/>
  </cols>
  <sheetData>
    <row r="1" spans="1:25" ht="58.2" customHeight="1">
      <c r="A1" s="41"/>
    </row>
    <row r="2" spans="1:25" ht="43.2" customHeight="1">
      <c r="A2" s="41"/>
      <c r="B2" s="221" t="s">
        <v>28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</row>
    <row r="3" spans="1:25" ht="102.6" customHeight="1">
      <c r="A3" s="152" t="s">
        <v>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283"/>
      <c r="P3" s="283"/>
      <c r="Q3" s="283"/>
      <c r="R3" s="283"/>
      <c r="S3" s="283"/>
      <c r="T3" s="283"/>
      <c r="U3" s="283"/>
      <c r="V3" s="283"/>
      <c r="W3" s="283"/>
      <c r="X3" s="283"/>
    </row>
    <row r="4" spans="1:25" ht="17.7" customHeight="1">
      <c r="A4" s="290" t="s">
        <v>2</v>
      </c>
      <c r="B4" s="289"/>
      <c r="C4" s="289"/>
      <c r="D4" s="289"/>
      <c r="E4" s="289"/>
      <c r="F4" s="291">
        <f>Informations!B3</f>
        <v>0</v>
      </c>
      <c r="G4" s="292"/>
      <c r="H4" s="292"/>
      <c r="I4" s="292"/>
      <c r="J4" s="292"/>
      <c r="K4" s="292"/>
      <c r="L4" s="292"/>
      <c r="M4" s="292"/>
      <c r="N4" s="293"/>
      <c r="O4" s="289" t="s">
        <v>3</v>
      </c>
      <c r="P4" s="289"/>
      <c r="Q4" s="289"/>
      <c r="R4" s="284">
        <f>Informations!E3</f>
        <v>0</v>
      </c>
      <c r="S4" s="285"/>
      <c r="T4" s="285"/>
      <c r="U4" s="285"/>
      <c r="V4" s="285"/>
      <c r="W4" s="286"/>
    </row>
    <row r="5" spans="1:25" ht="6" customHeight="1">
      <c r="A5" s="20"/>
      <c r="B5" s="21"/>
      <c r="C5" s="21"/>
      <c r="D5" s="21"/>
      <c r="E5" s="21"/>
      <c r="F5" s="1"/>
      <c r="G5" s="1"/>
      <c r="H5" s="1"/>
      <c r="I5" s="1"/>
      <c r="J5" s="1"/>
      <c r="K5" s="1"/>
      <c r="L5" s="1"/>
      <c r="M5" s="1"/>
      <c r="N5" s="1"/>
      <c r="O5" s="21"/>
      <c r="P5" s="21"/>
      <c r="Q5" s="21"/>
      <c r="R5" s="1"/>
      <c r="S5" s="1"/>
      <c r="T5" s="1"/>
      <c r="U5" s="1"/>
      <c r="V5" s="1"/>
      <c r="W5" s="1"/>
    </row>
    <row r="6" spans="1:25" s="41" customFormat="1" ht="16.95" customHeight="1">
      <c r="A6" s="287" t="s">
        <v>76</v>
      </c>
      <c r="B6" s="288"/>
      <c r="C6" s="288"/>
      <c r="D6" s="288"/>
      <c r="E6" s="288"/>
      <c r="F6" s="289"/>
      <c r="G6" s="289"/>
      <c r="H6" s="223">
        <f>Informations!B7</f>
        <v>0</v>
      </c>
      <c r="I6" s="224"/>
      <c r="J6" s="224"/>
      <c r="K6" s="224"/>
      <c r="L6" s="224"/>
      <c r="M6" s="224"/>
      <c r="N6" s="225"/>
      <c r="O6" s="42"/>
      <c r="P6" s="42"/>
      <c r="Q6" s="42"/>
      <c r="R6" s="40"/>
      <c r="S6" s="40"/>
      <c r="T6" s="40"/>
      <c r="U6" s="40"/>
      <c r="V6" s="40"/>
      <c r="W6" s="40"/>
    </row>
    <row r="7" spans="1:25" s="41" customFormat="1" ht="6" customHeight="1">
      <c r="A7" s="20"/>
      <c r="B7" s="42"/>
      <c r="C7" s="42"/>
      <c r="D7" s="42"/>
      <c r="E7" s="42"/>
      <c r="F7" s="40"/>
      <c r="G7" s="40"/>
      <c r="H7" s="40"/>
      <c r="I7" s="40"/>
      <c r="J7" s="40"/>
      <c r="K7" s="40"/>
      <c r="L7" s="40"/>
      <c r="M7" s="40"/>
      <c r="N7" s="40"/>
      <c r="O7" s="42"/>
      <c r="P7" s="42"/>
      <c r="Q7" s="42"/>
      <c r="R7" s="40"/>
      <c r="S7" s="40"/>
      <c r="T7" s="40"/>
      <c r="U7" s="40"/>
      <c r="V7" s="40"/>
      <c r="W7" s="40"/>
    </row>
    <row r="8" spans="1:25" ht="17.25" customHeight="1">
      <c r="A8" s="287" t="s">
        <v>4</v>
      </c>
      <c r="B8" s="288"/>
      <c r="C8" s="288"/>
      <c r="D8" s="288"/>
      <c r="E8" s="288"/>
      <c r="F8" s="289"/>
      <c r="G8" s="289"/>
      <c r="H8" s="223">
        <f>Informations!B9</f>
        <v>0</v>
      </c>
      <c r="I8" s="224"/>
      <c r="J8" s="224"/>
      <c r="K8" s="224"/>
      <c r="L8" s="224"/>
      <c r="M8" s="224"/>
      <c r="N8" s="225"/>
      <c r="O8" s="288" t="s">
        <v>5</v>
      </c>
      <c r="P8" s="288"/>
      <c r="Q8" s="288"/>
      <c r="R8" s="289"/>
      <c r="S8" s="289"/>
      <c r="T8" s="254"/>
      <c r="U8" s="223">
        <f>Informations!B11</f>
        <v>0</v>
      </c>
      <c r="V8" s="224"/>
      <c r="W8" s="225"/>
    </row>
    <row r="9" spans="1:25" ht="6" customHeight="1">
      <c r="A9" s="6"/>
      <c r="B9" s="7"/>
      <c r="C9" s="7"/>
      <c r="D9" s="7"/>
      <c r="E9" s="7"/>
      <c r="F9" s="9"/>
      <c r="G9" s="9"/>
      <c r="H9" s="1"/>
      <c r="I9" s="1"/>
      <c r="J9" s="1"/>
      <c r="K9" s="1"/>
      <c r="L9" s="1"/>
      <c r="M9" s="1"/>
      <c r="N9" s="1"/>
      <c r="O9" s="7"/>
      <c r="P9" s="7"/>
      <c r="Q9" s="7"/>
      <c r="R9" s="9"/>
      <c r="S9" s="9"/>
      <c r="T9" s="9"/>
      <c r="U9" s="1"/>
      <c r="V9" s="1"/>
      <c r="W9" s="1"/>
    </row>
    <row r="10" spans="1:25" ht="17.25" customHeight="1">
      <c r="A10" s="279" t="s">
        <v>6</v>
      </c>
      <c r="B10" s="280"/>
      <c r="C10" s="280"/>
      <c r="D10" s="280"/>
      <c r="E10" s="280"/>
      <c r="F10" s="280"/>
      <c r="G10" s="280"/>
      <c r="H10" s="254"/>
      <c r="I10" s="223">
        <f>Informations!E9</f>
        <v>0</v>
      </c>
      <c r="J10" s="224"/>
      <c r="K10" s="224"/>
      <c r="L10" s="224"/>
      <c r="M10" s="224"/>
      <c r="N10" s="225"/>
      <c r="O10" s="280" t="s">
        <v>7</v>
      </c>
      <c r="P10" s="280"/>
      <c r="Q10" s="280"/>
      <c r="R10" s="280"/>
      <c r="S10" s="280"/>
      <c r="T10" s="223">
        <f>Informations!E11</f>
        <v>0</v>
      </c>
      <c r="U10" s="224"/>
      <c r="V10" s="224"/>
      <c r="W10" s="225"/>
    </row>
    <row r="11" spans="1:25" ht="6" customHeight="1">
      <c r="A11" s="8"/>
      <c r="B11" s="9"/>
      <c r="C11" s="9"/>
      <c r="D11" s="9"/>
      <c r="E11" s="9"/>
      <c r="F11" s="9"/>
      <c r="G11" s="9"/>
      <c r="H11" s="9"/>
      <c r="I11" s="1"/>
      <c r="J11" s="1"/>
      <c r="K11" s="1"/>
      <c r="L11" s="1"/>
      <c r="M11" s="1"/>
      <c r="N11" s="1"/>
      <c r="O11" s="9"/>
      <c r="P11" s="9"/>
      <c r="Q11" s="9"/>
      <c r="R11" s="9"/>
      <c r="S11" s="9"/>
      <c r="T11" s="1"/>
      <c r="U11" s="1"/>
      <c r="V11" s="1"/>
      <c r="W11" s="1"/>
    </row>
    <row r="12" spans="1:25" ht="17.25" customHeight="1">
      <c r="A12" s="253" t="s">
        <v>8</v>
      </c>
      <c r="B12" s="254"/>
      <c r="C12" s="254"/>
      <c r="D12" s="254"/>
      <c r="E12" s="254"/>
      <c r="F12" s="254"/>
      <c r="G12" s="254"/>
      <c r="H12" s="254"/>
      <c r="I12" s="254"/>
      <c r="J12" s="254"/>
      <c r="K12" s="226"/>
      <c r="L12" s="281"/>
      <c r="M12" s="281"/>
      <c r="N12" s="227"/>
      <c r="O12" s="282" t="s">
        <v>90</v>
      </c>
      <c r="P12" s="254"/>
      <c r="Q12" s="254"/>
      <c r="R12" s="254"/>
      <c r="S12" s="226"/>
      <c r="T12" s="281"/>
      <c r="U12" s="281"/>
      <c r="V12" s="281"/>
      <c r="W12" s="227"/>
    </row>
    <row r="13" spans="1:25" ht="4.95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3"/>
      <c r="L13" s="3"/>
      <c r="M13" s="3"/>
      <c r="N13" s="3"/>
      <c r="O13" s="9"/>
      <c r="P13" s="9"/>
      <c r="Q13" s="9"/>
      <c r="R13" s="9"/>
      <c r="S13" s="3"/>
      <c r="T13" s="3"/>
      <c r="U13" s="3"/>
      <c r="V13" s="3"/>
      <c r="W13" s="3"/>
    </row>
    <row r="14" spans="1:25" ht="17.25" customHeight="1">
      <c r="A14" s="253" t="s">
        <v>9</v>
      </c>
      <c r="B14" s="254"/>
      <c r="C14" s="254"/>
      <c r="D14" s="254"/>
      <c r="E14" s="254"/>
      <c r="F14" s="223">
        <f>Informations!B13</f>
        <v>0</v>
      </c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5"/>
    </row>
    <row r="15" spans="1:25" ht="5.7" customHeight="1">
      <c r="A15" s="276"/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8"/>
    </row>
    <row r="16" spans="1:25" ht="17.25" customHeight="1">
      <c r="A16" s="255" t="s">
        <v>10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7"/>
      <c r="Q16" s="258" t="s">
        <v>11</v>
      </c>
      <c r="R16" s="259"/>
      <c r="S16" s="259"/>
      <c r="T16" s="259"/>
      <c r="U16" s="259"/>
      <c r="V16" s="260"/>
      <c r="W16" s="264"/>
      <c r="X16" s="265"/>
      <c r="Y16" s="10"/>
    </row>
    <row r="17" spans="1:26" ht="25.5" customHeight="1">
      <c r="A17" s="266" t="s">
        <v>12</v>
      </c>
      <c r="B17" s="267"/>
      <c r="C17" s="268"/>
      <c r="D17" s="266" t="s">
        <v>13</v>
      </c>
      <c r="E17" s="267"/>
      <c r="F17" s="269"/>
      <c r="G17" s="269"/>
      <c r="H17" s="267"/>
      <c r="I17" s="268"/>
      <c r="J17" s="270" t="s">
        <v>14</v>
      </c>
      <c r="K17" s="271"/>
      <c r="L17" s="271"/>
      <c r="M17" s="271"/>
      <c r="N17" s="271"/>
      <c r="O17" s="271"/>
      <c r="P17" s="272"/>
      <c r="Q17" s="261"/>
      <c r="R17" s="262"/>
      <c r="S17" s="262"/>
      <c r="T17" s="262"/>
      <c r="U17" s="262"/>
      <c r="V17" s="263"/>
      <c r="W17" s="273" t="s">
        <v>15</v>
      </c>
      <c r="X17" s="274"/>
      <c r="Y17" s="275"/>
    </row>
    <row r="18" spans="1:26" ht="17.25" customHeight="1">
      <c r="A18" s="215">
        <v>1</v>
      </c>
      <c r="B18" s="216"/>
      <c r="C18" s="217"/>
      <c r="D18" s="218"/>
      <c r="E18" s="219"/>
      <c r="F18" s="228"/>
      <c r="G18" s="229"/>
      <c r="H18" s="219"/>
      <c r="I18" s="220"/>
      <c r="J18" s="212"/>
      <c r="K18" s="213"/>
      <c r="L18" s="213"/>
      <c r="M18" s="213"/>
      <c r="N18" s="213"/>
      <c r="O18" s="213"/>
      <c r="P18" s="214"/>
      <c r="Q18" s="212"/>
      <c r="R18" s="213"/>
      <c r="S18" s="213"/>
      <c r="T18" s="213"/>
      <c r="U18" s="213"/>
      <c r="V18" s="214"/>
      <c r="W18" s="212"/>
      <c r="X18" s="213"/>
      <c r="Y18" s="214"/>
    </row>
    <row r="19" spans="1:26" ht="17.25" customHeight="1">
      <c r="A19" s="215">
        <v>2</v>
      </c>
      <c r="B19" s="216"/>
      <c r="C19" s="217"/>
      <c r="D19" s="218"/>
      <c r="E19" s="219"/>
      <c r="F19" s="228"/>
      <c r="G19" s="229"/>
      <c r="H19" s="219"/>
      <c r="I19" s="220"/>
      <c r="J19" s="212"/>
      <c r="K19" s="213"/>
      <c r="L19" s="213"/>
      <c r="M19" s="213"/>
      <c r="N19" s="213"/>
      <c r="O19" s="213"/>
      <c r="P19" s="214"/>
      <c r="Q19" s="212"/>
      <c r="R19" s="213"/>
      <c r="S19" s="213"/>
      <c r="T19" s="213"/>
      <c r="U19" s="213"/>
      <c r="V19" s="214"/>
      <c r="W19" s="212"/>
      <c r="X19" s="213"/>
      <c r="Y19" s="214"/>
    </row>
    <row r="20" spans="1:26" ht="17.25" customHeight="1">
      <c r="A20" s="215">
        <v>3</v>
      </c>
      <c r="B20" s="216"/>
      <c r="C20" s="217"/>
      <c r="D20" s="218"/>
      <c r="E20" s="219"/>
      <c r="F20" s="226"/>
      <c r="G20" s="227"/>
      <c r="H20" s="219"/>
      <c r="I20" s="220"/>
      <c r="J20" s="212"/>
      <c r="K20" s="213"/>
      <c r="L20" s="213"/>
      <c r="M20" s="213"/>
      <c r="N20" s="213"/>
      <c r="O20" s="213"/>
      <c r="P20" s="214"/>
      <c r="Q20" s="22"/>
      <c r="R20" s="213"/>
      <c r="S20" s="213"/>
      <c r="T20" s="213"/>
      <c r="U20" s="213"/>
      <c r="V20" s="214"/>
      <c r="W20" s="212"/>
      <c r="X20" s="213"/>
      <c r="Y20" s="214"/>
    </row>
    <row r="21" spans="1:26" ht="17.25" customHeight="1">
      <c r="A21" s="215">
        <v>4</v>
      </c>
      <c r="B21" s="216"/>
      <c r="C21" s="217"/>
      <c r="D21" s="218"/>
      <c r="E21" s="219"/>
      <c r="F21" s="226"/>
      <c r="G21" s="227"/>
      <c r="H21" s="219"/>
      <c r="I21" s="220"/>
      <c r="J21" s="212"/>
      <c r="K21" s="213"/>
      <c r="L21" s="213"/>
      <c r="M21" s="213"/>
      <c r="N21" s="213"/>
      <c r="O21" s="213"/>
      <c r="P21" s="214"/>
      <c r="Q21" s="212"/>
      <c r="R21" s="213"/>
      <c r="S21" s="213"/>
      <c r="T21" s="213"/>
      <c r="U21" s="213"/>
      <c r="V21" s="214"/>
      <c r="W21" s="212"/>
      <c r="X21" s="213"/>
      <c r="Y21" s="214"/>
    </row>
    <row r="22" spans="1:26" ht="17.25" customHeight="1">
      <c r="A22" s="215">
        <v>5</v>
      </c>
      <c r="B22" s="216"/>
      <c r="C22" s="217"/>
      <c r="D22" s="218"/>
      <c r="E22" s="219"/>
      <c r="F22" s="228"/>
      <c r="G22" s="229"/>
      <c r="H22" s="219"/>
      <c r="I22" s="220"/>
      <c r="J22" s="212"/>
      <c r="K22" s="213"/>
      <c r="L22" s="213"/>
      <c r="M22" s="213"/>
      <c r="N22" s="213"/>
      <c r="O22" s="213"/>
      <c r="P22" s="214"/>
      <c r="Q22" s="22"/>
      <c r="R22" s="213"/>
      <c r="S22" s="213"/>
      <c r="T22" s="213"/>
      <c r="U22" s="213"/>
      <c r="V22" s="214"/>
      <c r="W22" s="22"/>
      <c r="X22" s="213"/>
      <c r="Y22" s="214"/>
    </row>
    <row r="23" spans="1:26" ht="17.25" customHeight="1">
      <c r="A23" s="215">
        <v>6</v>
      </c>
      <c r="B23" s="216"/>
      <c r="C23" s="217"/>
      <c r="D23" s="218"/>
      <c r="E23" s="219"/>
      <c r="F23" s="228"/>
      <c r="G23" s="229"/>
      <c r="H23" s="219"/>
      <c r="I23" s="220"/>
      <c r="J23" s="212"/>
      <c r="K23" s="213"/>
      <c r="L23" s="213"/>
      <c r="M23" s="213"/>
      <c r="N23" s="213"/>
      <c r="O23" s="213"/>
      <c r="P23" s="214"/>
      <c r="Q23" s="22"/>
      <c r="R23" s="213"/>
      <c r="S23" s="213"/>
      <c r="T23" s="213"/>
      <c r="U23" s="213"/>
      <c r="V23" s="214"/>
      <c r="W23" s="22"/>
      <c r="X23" s="213"/>
      <c r="Y23" s="214"/>
    </row>
    <row r="24" spans="1:26" ht="19.5" customHeight="1">
      <c r="A24" s="248" t="s">
        <v>16</v>
      </c>
      <c r="B24" s="249"/>
      <c r="C24" s="249"/>
      <c r="D24" s="249"/>
      <c r="E24" s="249"/>
      <c r="F24" s="250"/>
      <c r="G24" s="250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51"/>
    </row>
    <row r="25" spans="1:26" ht="162.6" customHeight="1">
      <c r="A25" s="252" t="s">
        <v>38</v>
      </c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</row>
    <row r="26" spans="1:26" ht="39.6" customHeight="1">
      <c r="A26" s="230" t="s">
        <v>31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4"/>
    </row>
    <row r="27" spans="1:26" ht="22.2" customHeight="1">
      <c r="A27" s="23"/>
      <c r="B27" s="4"/>
      <c r="C27" s="4"/>
      <c r="D27" s="4"/>
      <c r="E27" s="4"/>
      <c r="F27" s="4"/>
      <c r="G27" s="230" t="s">
        <v>29</v>
      </c>
      <c r="H27" s="231"/>
      <c r="I27" s="231"/>
      <c r="J27" s="231"/>
      <c r="K27" s="231"/>
      <c r="L27" s="4"/>
      <c r="M27" s="89"/>
      <c r="N27" s="4"/>
      <c r="O27" s="4"/>
      <c r="P27" s="24" t="s">
        <v>27</v>
      </c>
      <c r="Q27" s="4"/>
      <c r="R27" s="232">
        <v>0.16</v>
      </c>
      <c r="S27" s="232"/>
      <c r="T27" s="232"/>
      <c r="U27" s="25" t="s">
        <v>30</v>
      </c>
      <c r="V27" s="26">
        <f>M27*R27</f>
        <v>0</v>
      </c>
      <c r="W27" s="4"/>
      <c r="X27" s="4"/>
      <c r="Y27" s="4"/>
      <c r="Z27" s="4"/>
    </row>
    <row r="28" spans="1:26" ht="38.4" customHeight="1">
      <c r="A28" s="230" t="s">
        <v>32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4"/>
    </row>
    <row r="29" spans="1:26" ht="22.2" customHeight="1">
      <c r="A29" s="23"/>
      <c r="B29" s="4"/>
      <c r="C29" s="4"/>
      <c r="D29" s="4"/>
      <c r="E29" s="4"/>
      <c r="F29" s="4"/>
      <c r="G29" s="230" t="s">
        <v>29</v>
      </c>
      <c r="H29" s="231"/>
      <c r="I29" s="231"/>
      <c r="J29" s="231"/>
      <c r="K29" s="231"/>
      <c r="L29" s="4"/>
      <c r="M29" s="89"/>
      <c r="N29" s="4"/>
      <c r="O29" s="4"/>
      <c r="P29" s="24" t="s">
        <v>27</v>
      </c>
      <c r="Q29" s="4"/>
      <c r="R29" s="232">
        <v>0.84</v>
      </c>
      <c r="S29" s="232"/>
      <c r="T29" s="232"/>
      <c r="U29" s="25" t="s">
        <v>30</v>
      </c>
      <c r="V29" s="26">
        <f>M29*R29</f>
        <v>0</v>
      </c>
      <c r="W29" s="4"/>
      <c r="X29" s="4"/>
      <c r="Y29" s="4"/>
      <c r="Z29" s="4"/>
    </row>
    <row r="30" spans="1:26" ht="38.4" customHeight="1">
      <c r="A30" s="230" t="s">
        <v>33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4"/>
    </row>
    <row r="31" spans="1:26" ht="22.2" customHeight="1">
      <c r="A31" s="23"/>
      <c r="B31" s="4"/>
      <c r="C31" s="4"/>
      <c r="D31" s="4"/>
      <c r="E31" s="4"/>
      <c r="F31" s="4"/>
      <c r="G31" s="230" t="s">
        <v>29</v>
      </c>
      <c r="H31" s="231"/>
      <c r="I31" s="231"/>
      <c r="J31" s="231"/>
      <c r="K31" s="231"/>
      <c r="L31" s="4"/>
      <c r="M31" s="89"/>
      <c r="N31" s="4"/>
      <c r="O31" s="4"/>
      <c r="P31" s="24" t="s">
        <v>27</v>
      </c>
      <c r="Q31" s="4"/>
      <c r="R31" s="232">
        <v>1.56</v>
      </c>
      <c r="S31" s="232"/>
      <c r="T31" s="232"/>
      <c r="U31" s="25" t="s">
        <v>30</v>
      </c>
      <c r="V31" s="26">
        <f>M31*R31</f>
        <v>0</v>
      </c>
      <c r="W31" s="4"/>
      <c r="X31" s="4"/>
      <c r="Y31" s="4"/>
      <c r="Z31" s="4"/>
    </row>
    <row r="32" spans="1:26" ht="38.4" customHeight="1">
      <c r="A32" s="230" t="s">
        <v>34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4"/>
    </row>
    <row r="33" spans="1:26" ht="22.2" customHeight="1">
      <c r="A33" s="23"/>
      <c r="B33" s="4"/>
      <c r="C33" s="4"/>
      <c r="D33" s="4"/>
      <c r="E33" s="4"/>
      <c r="F33" s="4"/>
      <c r="G33" s="230" t="s">
        <v>29</v>
      </c>
      <c r="H33" s="231"/>
      <c r="I33" s="231"/>
      <c r="J33" s="231"/>
      <c r="K33" s="231"/>
      <c r="L33" s="4"/>
      <c r="M33" s="89"/>
      <c r="N33" s="4"/>
      <c r="O33" s="4"/>
      <c r="P33" s="24" t="s">
        <v>27</v>
      </c>
      <c r="Q33" s="4"/>
      <c r="R33" s="232">
        <v>2.2000000000000002</v>
      </c>
      <c r="S33" s="232"/>
      <c r="T33" s="232"/>
      <c r="U33" s="25" t="s">
        <v>30</v>
      </c>
      <c r="V33" s="26">
        <f>M33*R33</f>
        <v>0</v>
      </c>
      <c r="W33" s="4"/>
      <c r="X33" s="4"/>
      <c r="Y33" s="4"/>
      <c r="Z33" s="4"/>
    </row>
    <row r="34" spans="1:26" ht="61.95" customHeight="1">
      <c r="A34" s="246" t="s">
        <v>35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</row>
    <row r="35" spans="1:26" ht="28.2" customHeight="1">
      <c r="A35" s="233" t="s">
        <v>36</v>
      </c>
      <c r="B35" s="179"/>
      <c r="C35" s="179"/>
      <c r="D35" s="179"/>
      <c r="E35" s="179"/>
      <c r="F35" s="179"/>
      <c r="G35" s="179"/>
      <c r="H35" s="234"/>
      <c r="I35" s="235"/>
      <c r="J35" s="235"/>
      <c r="K35" s="235"/>
      <c r="L35" s="235"/>
      <c r="M35" s="236"/>
      <c r="P35" s="16" t="s">
        <v>37</v>
      </c>
      <c r="T35" s="237"/>
      <c r="U35" s="238"/>
      <c r="V35" s="239"/>
    </row>
    <row r="36" spans="1:26">
      <c r="T36" s="240"/>
      <c r="U36" s="241"/>
      <c r="V36" s="242"/>
    </row>
    <row r="37" spans="1:26">
      <c r="T37" s="240"/>
      <c r="U37" s="241"/>
      <c r="V37" s="242"/>
    </row>
    <row r="38" spans="1:26">
      <c r="T38" s="240"/>
      <c r="U38" s="241"/>
      <c r="V38" s="242"/>
    </row>
    <row r="39" spans="1:26">
      <c r="T39" s="243"/>
      <c r="U39" s="244"/>
      <c r="V39" s="245"/>
    </row>
  </sheetData>
  <sheetProtection algorithmName="SHA-512" hashValue="Ou4d/VD6YsKOaG+rOEbI+Txqx3mR+QgglZloyf2323r0G3pxRFL+rHvRVQSOn4cP5vidEVvSF6AGA4EAauDxpg==" saltValue="ZGQTQerL5bAbuvBk/FexIw==" spinCount="100000" sheet="1" objects="1" scenarios="1" selectLockedCells="1"/>
  <mergeCells count="90">
    <mergeCell ref="A3:X3"/>
    <mergeCell ref="R4:W4"/>
    <mergeCell ref="A8:G8"/>
    <mergeCell ref="H8:N8"/>
    <mergeCell ref="O8:T8"/>
    <mergeCell ref="U8:W8"/>
    <mergeCell ref="A6:G6"/>
    <mergeCell ref="H6:N6"/>
    <mergeCell ref="A4:E4"/>
    <mergeCell ref="F4:N4"/>
    <mergeCell ref="O4:Q4"/>
    <mergeCell ref="A15:W15"/>
    <mergeCell ref="A10:H10"/>
    <mergeCell ref="I10:N10"/>
    <mergeCell ref="O10:S10"/>
    <mergeCell ref="T10:W10"/>
    <mergeCell ref="A12:J12"/>
    <mergeCell ref="K12:N12"/>
    <mergeCell ref="O12:R12"/>
    <mergeCell ref="S12:W12"/>
    <mergeCell ref="Q19:V19"/>
    <mergeCell ref="W19:Y19"/>
    <mergeCell ref="A18:C18"/>
    <mergeCell ref="A14:E14"/>
    <mergeCell ref="A16:P16"/>
    <mergeCell ref="Q16:V17"/>
    <mergeCell ref="W16:X16"/>
    <mergeCell ref="A17:C17"/>
    <mergeCell ref="D17:I17"/>
    <mergeCell ref="J17:P17"/>
    <mergeCell ref="W17:Y17"/>
    <mergeCell ref="A19:C19"/>
    <mergeCell ref="D19:E19"/>
    <mergeCell ref="F19:G19"/>
    <mergeCell ref="H19:I19"/>
    <mergeCell ref="J19:P19"/>
    <mergeCell ref="A24:Y24"/>
    <mergeCell ref="A25:Z25"/>
    <mergeCell ref="R22:V22"/>
    <mergeCell ref="X22:Y22"/>
    <mergeCell ref="A23:C23"/>
    <mergeCell ref="D23:E23"/>
    <mergeCell ref="A22:C22"/>
    <mergeCell ref="D22:E22"/>
    <mergeCell ref="F22:G22"/>
    <mergeCell ref="H22:I22"/>
    <mergeCell ref="J22:P22"/>
    <mergeCell ref="F23:G23"/>
    <mergeCell ref="H23:I23"/>
    <mergeCell ref="J23:P23"/>
    <mergeCell ref="R23:V23"/>
    <mergeCell ref="X23:Y23"/>
    <mergeCell ref="A30:Y30"/>
    <mergeCell ref="G31:K31"/>
    <mergeCell ref="R31:T31"/>
    <mergeCell ref="A35:G35"/>
    <mergeCell ref="H35:M35"/>
    <mergeCell ref="T35:V39"/>
    <mergeCell ref="A34:Z34"/>
    <mergeCell ref="A32:Y32"/>
    <mergeCell ref="G33:K33"/>
    <mergeCell ref="R33:T33"/>
    <mergeCell ref="A26:Y26"/>
    <mergeCell ref="G27:K27"/>
    <mergeCell ref="R27:T27"/>
    <mergeCell ref="A28:Y28"/>
    <mergeCell ref="G29:K29"/>
    <mergeCell ref="R29:T29"/>
    <mergeCell ref="B2:V2"/>
    <mergeCell ref="F14:W14"/>
    <mergeCell ref="F20:G20"/>
    <mergeCell ref="F21:G21"/>
    <mergeCell ref="R20:V20"/>
    <mergeCell ref="W20:Y20"/>
    <mergeCell ref="A21:C21"/>
    <mergeCell ref="D21:E21"/>
    <mergeCell ref="H21:I21"/>
    <mergeCell ref="J21:P21"/>
    <mergeCell ref="D18:E18"/>
    <mergeCell ref="F18:G18"/>
    <mergeCell ref="H18:I18"/>
    <mergeCell ref="J18:P18"/>
    <mergeCell ref="Q18:V18"/>
    <mergeCell ref="W18:Y18"/>
    <mergeCell ref="Q21:V21"/>
    <mergeCell ref="W21:Y21"/>
    <mergeCell ref="A20:C20"/>
    <mergeCell ref="D20:E20"/>
    <mergeCell ref="H20:I20"/>
    <mergeCell ref="J20:P20"/>
  </mergeCells>
  <pageMargins left="0.7" right="0.7" top="0.75" bottom="0.75" header="0.3" footer="0.3"/>
  <pageSetup paperSize="9" scale="6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82"/>
  <sheetViews>
    <sheetView tabSelected="1" topLeftCell="A8" zoomScale="130" zoomScaleNormal="130" workbookViewId="0">
      <selection activeCell="A25" sqref="A25"/>
    </sheetView>
  </sheetViews>
  <sheetFormatPr baseColWidth="10" defaultRowHeight="13.2"/>
  <cols>
    <col min="1" max="1" width="9.109375" customWidth="1"/>
    <col min="2" max="2" width="24.109375" customWidth="1"/>
    <col min="3" max="3" width="9.6640625" customWidth="1"/>
    <col min="4" max="4" width="11.6640625" customWidth="1"/>
    <col min="5" max="5" width="9.6640625" customWidth="1"/>
    <col min="6" max="6" width="10.33203125" customWidth="1"/>
    <col min="7" max="7" width="12.6640625" customWidth="1"/>
    <col min="8" max="8" width="14.77734375" bestFit="1" customWidth="1"/>
    <col min="9" max="9" width="7" customWidth="1"/>
    <col min="10" max="10" width="5.33203125" customWidth="1"/>
    <col min="11" max="11" width="3.33203125" customWidth="1"/>
    <col min="15" max="19" width="11.44140625" hidden="1" customWidth="1"/>
  </cols>
  <sheetData>
    <row r="1" spans="1:44" s="41" customFormat="1" ht="33" customHeight="1" thickTop="1" thickBot="1">
      <c r="A1" s="137" t="s">
        <v>124</v>
      </c>
      <c r="B1" s="138">
        <f>Informations!B3</f>
        <v>0</v>
      </c>
      <c r="C1" s="311">
        <f>Informations!E3</f>
        <v>0</v>
      </c>
      <c r="D1" s="312"/>
      <c r="E1" s="313"/>
      <c r="F1" s="139" t="s">
        <v>73</v>
      </c>
      <c r="G1" s="314">
        <f>Informations!B7</f>
        <v>0</v>
      </c>
      <c r="H1" s="31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</row>
    <row r="2" spans="1:44" s="41" customFormat="1" ht="15" customHeight="1" thickTop="1">
      <c r="A2" s="91"/>
      <c r="B2" s="92"/>
      <c r="C2" s="93"/>
      <c r="D2" s="92"/>
      <c r="E2" s="94"/>
      <c r="F2" s="94"/>
      <c r="G2" s="94"/>
      <c r="H2" s="94"/>
      <c r="I2" s="90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</row>
    <row r="3" spans="1:44" ht="13.8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</row>
    <row r="4" spans="1:44" ht="24" thickTop="1" thickBot="1">
      <c r="A4" s="348" t="s">
        <v>44</v>
      </c>
      <c r="B4" s="349"/>
      <c r="C4" s="349"/>
      <c r="D4" s="349"/>
      <c r="E4" s="349"/>
      <c r="F4" s="349"/>
      <c r="G4" s="349"/>
      <c r="H4" s="350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</row>
    <row r="5" spans="1:44" ht="15" thickTop="1">
      <c r="A5" s="351" t="s">
        <v>45</v>
      </c>
      <c r="B5" s="351"/>
      <c r="C5" s="352"/>
      <c r="D5" s="352"/>
      <c r="E5" s="352"/>
      <c r="F5" s="352"/>
      <c r="G5" s="352"/>
      <c r="H5" s="352"/>
      <c r="I5" s="352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</row>
    <row r="6" spans="1:44" ht="17.399999999999999">
      <c r="A6" s="353" t="s">
        <v>92</v>
      </c>
      <c r="B6" s="353"/>
      <c r="C6" s="354"/>
      <c r="D6" s="354"/>
      <c r="E6" s="354"/>
      <c r="F6" s="354"/>
      <c r="G6" s="354"/>
      <c r="H6" s="354"/>
      <c r="I6" s="354"/>
      <c r="J6" s="43"/>
      <c r="K6" s="43"/>
      <c r="L6" s="43"/>
      <c r="M6" s="43"/>
      <c r="N6" s="101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</row>
    <row r="7" spans="1:44" s="97" customFormat="1" ht="15" customHeight="1">
      <c r="A7" s="102"/>
      <c r="B7" s="355" t="s">
        <v>96</v>
      </c>
      <c r="C7" s="355"/>
      <c r="D7" s="355"/>
      <c r="E7" s="355"/>
      <c r="F7" s="355"/>
      <c r="G7" s="355"/>
      <c r="H7" s="355"/>
      <c r="I7" s="99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</row>
    <row r="8" spans="1:44" s="97" customFormat="1" ht="15" customHeight="1">
      <c r="A8" s="102"/>
      <c r="B8" s="355" t="s">
        <v>99</v>
      </c>
      <c r="C8" s="355"/>
      <c r="D8" s="355"/>
      <c r="E8" s="355"/>
      <c r="F8" s="355"/>
      <c r="G8" s="355"/>
      <c r="H8" s="355"/>
      <c r="I8" s="99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</row>
    <row r="9" spans="1:44" s="97" customFormat="1" ht="15" customHeight="1">
      <c r="A9" s="102"/>
      <c r="B9" s="355" t="s">
        <v>97</v>
      </c>
      <c r="C9" s="355"/>
      <c r="D9" s="355"/>
      <c r="E9" s="355"/>
      <c r="F9" s="355"/>
      <c r="G9" s="355"/>
      <c r="H9" s="355"/>
      <c r="I9" s="99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</row>
    <row r="10" spans="1:44" s="97" customFormat="1" ht="15" customHeight="1">
      <c r="A10" s="102"/>
      <c r="B10" s="355" t="s">
        <v>98</v>
      </c>
      <c r="C10" s="355"/>
      <c r="D10" s="355"/>
      <c r="E10" s="355"/>
      <c r="F10" s="355"/>
      <c r="G10" s="355"/>
      <c r="H10" s="355"/>
      <c r="I10" s="99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</row>
    <row r="11" spans="1:44" ht="15" customHeight="1">
      <c r="A11" s="102"/>
      <c r="B11" s="355" t="s">
        <v>125</v>
      </c>
      <c r="C11" s="355"/>
      <c r="D11" s="355"/>
      <c r="E11" s="355"/>
      <c r="F11" s="355"/>
      <c r="G11" s="355"/>
      <c r="H11" s="355"/>
      <c r="I11" s="44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</row>
    <row r="12" spans="1:44" ht="15" customHeight="1">
      <c r="A12" s="356"/>
      <c r="B12" s="356"/>
      <c r="C12" s="356"/>
      <c r="D12" s="356"/>
      <c r="E12" s="356"/>
      <c r="F12" s="356"/>
      <c r="G12" s="356"/>
      <c r="H12" s="356"/>
      <c r="I12" s="356"/>
      <c r="J12" s="356"/>
      <c r="K12" s="356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</row>
    <row r="13" spans="1:44" s="41" customFormat="1" ht="15" customHeight="1">
      <c r="A13" s="80"/>
      <c r="B13" s="80"/>
      <c r="C13" s="81"/>
      <c r="D13" s="81"/>
      <c r="E13" s="81"/>
      <c r="F13" s="81"/>
      <c r="G13" s="81"/>
      <c r="H13" s="81"/>
      <c r="I13" s="81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</row>
    <row r="14" spans="1:44" s="41" customFormat="1" ht="15" customHeight="1">
      <c r="A14" s="49" t="s">
        <v>61</v>
      </c>
      <c r="B14" s="43"/>
      <c r="C14" s="43"/>
      <c r="D14" s="43"/>
      <c r="E14" s="43"/>
      <c r="F14" s="43"/>
      <c r="G14" s="43"/>
      <c r="H14" s="43"/>
      <c r="I14" s="81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  <row r="15" spans="1:44" s="41" customFormat="1" ht="15" customHeight="1">
      <c r="A15" s="115" t="s">
        <v>100</v>
      </c>
      <c r="B15" s="103"/>
      <c r="C15" s="101"/>
      <c r="D15" s="101"/>
      <c r="E15" s="101"/>
      <c r="F15" s="101"/>
      <c r="G15" s="101"/>
      <c r="H15" s="101"/>
      <c r="I15" s="98"/>
      <c r="J15" s="101"/>
      <c r="K15" s="101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s="41" customFormat="1" ht="15" customHeight="1">
      <c r="A16" s="115" t="s">
        <v>123</v>
      </c>
      <c r="B16" s="103"/>
      <c r="C16" s="101"/>
      <c r="D16" s="101"/>
      <c r="E16" s="101"/>
      <c r="F16" s="101"/>
      <c r="G16" s="101"/>
      <c r="H16" s="101"/>
      <c r="I16" s="98"/>
      <c r="J16" s="101"/>
      <c r="K16" s="101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</row>
    <row r="17" spans="1:44" s="41" customFormat="1" ht="15" customHeight="1">
      <c r="A17" s="115" t="s">
        <v>105</v>
      </c>
      <c r="C17" s="101"/>
      <c r="D17" s="101"/>
      <c r="E17" s="101"/>
      <c r="F17" s="101"/>
      <c r="G17" s="101"/>
      <c r="H17" s="101"/>
      <c r="I17" s="98"/>
      <c r="J17" s="101"/>
      <c r="K17" s="101"/>
      <c r="L17" s="43"/>
      <c r="M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</row>
    <row r="18" spans="1:44" s="41" customFormat="1" ht="15" customHeight="1">
      <c r="A18" s="115" t="s">
        <v>104</v>
      </c>
      <c r="C18" s="100"/>
      <c r="D18" s="100"/>
      <c r="E18" s="100"/>
      <c r="F18" s="100"/>
      <c r="G18" s="100"/>
      <c r="H18" s="96"/>
      <c r="I18" s="98"/>
      <c r="J18" s="101"/>
      <c r="K18" s="101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</row>
    <row r="19" spans="1:44" s="41" customFormat="1" ht="15" customHeight="1">
      <c r="A19" s="104" t="s">
        <v>91</v>
      </c>
      <c r="C19" s="101"/>
      <c r="D19" s="101"/>
      <c r="E19" s="101"/>
      <c r="F19" s="101"/>
      <c r="G19" s="101"/>
      <c r="H19" s="101"/>
      <c r="I19" s="98"/>
      <c r="J19" s="101"/>
      <c r="K19" s="101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</row>
    <row r="20" spans="1:44" s="41" customFormat="1" ht="15" customHeight="1">
      <c r="A20" s="43"/>
      <c r="B20" s="72"/>
      <c r="C20" s="43"/>
      <c r="D20" s="43"/>
      <c r="E20" s="43"/>
      <c r="F20" s="43"/>
      <c r="G20" s="43"/>
      <c r="H20" s="43"/>
      <c r="I20" s="81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</row>
    <row r="21" spans="1:44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</row>
    <row r="22" spans="1:44" ht="54" customHeight="1">
      <c r="A22" s="315" t="s">
        <v>75</v>
      </c>
      <c r="B22" s="316"/>
      <c r="C22" s="316"/>
      <c r="D22" s="316"/>
      <c r="E22" s="316"/>
      <c r="F22" s="316"/>
      <c r="G22" s="316"/>
      <c r="H22" s="316"/>
      <c r="I22" s="28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</row>
    <row r="23" spans="1:44" ht="25.95" customHeight="1">
      <c r="A23" s="45" t="s">
        <v>46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</row>
    <row r="24" spans="1:44" s="41" customFormat="1" ht="10.199999999999999" customHeight="1">
      <c r="A24" s="45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</row>
    <row r="25" spans="1:44" ht="24.9" customHeight="1">
      <c r="A25" s="131"/>
      <c r="B25" s="347" t="s">
        <v>47</v>
      </c>
      <c r="C25" s="326"/>
      <c r="D25" s="326"/>
      <c r="E25" s="86"/>
      <c r="F25" s="86" t="s">
        <v>36</v>
      </c>
      <c r="G25" s="328" t="s">
        <v>78</v>
      </c>
      <c r="H25" s="328"/>
      <c r="I25" s="328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</row>
    <row r="26" spans="1:44" ht="24.9" customHeight="1">
      <c r="A26" s="46"/>
      <c r="B26" s="47"/>
      <c r="C26" s="48"/>
      <c r="D26" s="48"/>
      <c r="E26" s="86"/>
      <c r="F26" s="86"/>
      <c r="G26" s="140"/>
      <c r="H26" s="140"/>
      <c r="I26" s="140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</row>
    <row r="27" spans="1:44" ht="24.9" customHeight="1">
      <c r="A27" s="131"/>
      <c r="B27" s="347" t="s">
        <v>48</v>
      </c>
      <c r="C27" s="326"/>
      <c r="D27" s="326"/>
      <c r="E27" s="86"/>
      <c r="F27" s="86" t="s">
        <v>36</v>
      </c>
      <c r="G27" s="328" t="s">
        <v>79</v>
      </c>
      <c r="H27" s="328"/>
      <c r="I27" s="328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</row>
    <row r="28" spans="1:44" ht="24.9" customHeight="1">
      <c r="A28" s="46"/>
      <c r="B28" s="47"/>
      <c r="C28" s="48"/>
      <c r="D28" s="48"/>
      <c r="E28" s="86"/>
      <c r="F28" s="86"/>
      <c r="G28" s="140"/>
      <c r="H28" s="140"/>
      <c r="I28" s="140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</row>
    <row r="29" spans="1:44" ht="24.9" customHeight="1">
      <c r="A29" s="131"/>
      <c r="B29" s="347" t="s">
        <v>49</v>
      </c>
      <c r="C29" s="326"/>
      <c r="D29" s="326"/>
      <c r="E29" s="86"/>
      <c r="F29" s="86" t="s">
        <v>36</v>
      </c>
      <c r="G29" s="328" t="s">
        <v>80</v>
      </c>
      <c r="H29" s="328"/>
      <c r="I29" s="328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</row>
    <row r="30" spans="1:44" ht="24.9" customHeight="1">
      <c r="A30" s="46"/>
      <c r="B30" s="47"/>
      <c r="C30" s="48"/>
      <c r="D30" s="48"/>
      <c r="E30" s="86"/>
      <c r="F30" s="86"/>
      <c r="G30" s="140"/>
      <c r="H30" s="140"/>
      <c r="I30" s="140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</row>
    <row r="31" spans="1:44" ht="24.9" customHeight="1">
      <c r="A31" s="131"/>
      <c r="B31" s="326" t="s">
        <v>84</v>
      </c>
      <c r="C31" s="327"/>
      <c r="D31" s="327"/>
      <c r="E31" s="86"/>
      <c r="F31" s="86" t="s">
        <v>36</v>
      </c>
      <c r="G31" s="328" t="s">
        <v>81</v>
      </c>
      <c r="H31" s="328"/>
      <c r="I31" s="328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</row>
    <row r="32" spans="1:44" ht="24.9" customHeight="1">
      <c r="A32" s="46"/>
      <c r="B32" s="47"/>
      <c r="C32" s="48"/>
      <c r="D32" s="48"/>
      <c r="E32" s="86"/>
      <c r="F32" s="86"/>
      <c r="G32" s="140"/>
      <c r="H32" s="140"/>
      <c r="I32" s="140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</row>
    <row r="33" spans="1:44" ht="24.9" customHeight="1">
      <c r="A33" s="131"/>
      <c r="B33" s="326" t="s">
        <v>50</v>
      </c>
      <c r="C33" s="327"/>
      <c r="D33" s="327"/>
      <c r="E33" s="86"/>
      <c r="F33" s="86" t="s">
        <v>36</v>
      </c>
      <c r="G33" s="328" t="s">
        <v>82</v>
      </c>
      <c r="H33" s="328"/>
      <c r="I33" s="328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</row>
    <row r="34" spans="1:44" ht="24.9" customHeight="1">
      <c r="A34" s="46"/>
      <c r="B34" s="47"/>
      <c r="C34" s="48"/>
      <c r="D34" s="48"/>
      <c r="E34" s="86"/>
      <c r="F34" s="86"/>
      <c r="G34" s="140"/>
      <c r="H34" s="140"/>
      <c r="I34" s="140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</row>
    <row r="35" spans="1:44" ht="24.9" customHeight="1">
      <c r="A35" s="131"/>
      <c r="B35" s="317" t="s">
        <v>85</v>
      </c>
      <c r="C35" s="318"/>
      <c r="D35" s="318"/>
      <c r="E35" s="318"/>
      <c r="F35" s="318"/>
      <c r="G35" s="318"/>
      <c r="H35" s="318"/>
      <c r="I35" s="319"/>
      <c r="J35" s="43"/>
      <c r="K35" s="49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</row>
    <row r="36" spans="1:44" s="111" customFormat="1" ht="21" customHeight="1">
      <c r="A36" s="114"/>
      <c r="B36" s="116"/>
      <c r="C36" s="112"/>
      <c r="D36" s="112"/>
      <c r="E36" s="112"/>
      <c r="F36" s="112"/>
      <c r="G36" s="112"/>
      <c r="H36" s="112"/>
      <c r="I36" s="113"/>
      <c r="J36" s="114"/>
      <c r="K36" s="49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</row>
    <row r="37" spans="1:44" s="111" customFormat="1" ht="21" customHeight="1">
      <c r="A37" s="86" t="s">
        <v>116</v>
      </c>
      <c r="B37" s="116"/>
      <c r="C37" s="112"/>
      <c r="D37" s="112"/>
      <c r="E37" s="112"/>
      <c r="F37" s="112"/>
      <c r="G37" s="112"/>
      <c r="H37" s="112"/>
      <c r="I37" s="113"/>
      <c r="J37" s="114"/>
      <c r="K37" s="49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</row>
    <row r="38" spans="1:44" ht="21.75" customHeight="1">
      <c r="A38" s="46"/>
      <c r="B38" s="50"/>
      <c r="C38" s="51"/>
      <c r="D38" s="43"/>
      <c r="E38" s="43"/>
      <c r="F38" s="43"/>
      <c r="G38" s="43"/>
      <c r="H38" s="43"/>
      <c r="I38" s="43"/>
      <c r="J38" s="43"/>
      <c r="K38" s="49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</row>
    <row r="39" spans="1:44" ht="25.5" customHeight="1" thickBot="1">
      <c r="A39" s="52" t="s">
        <v>51</v>
      </c>
      <c r="B39" s="43"/>
      <c r="C39" s="43"/>
      <c r="D39" s="43"/>
      <c r="E39" s="43"/>
      <c r="F39" s="43"/>
      <c r="G39" s="43"/>
      <c r="H39" s="43"/>
      <c r="I39" s="43"/>
      <c r="J39" s="43"/>
      <c r="K39" s="5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</row>
    <row r="40" spans="1:44" ht="48" thickTop="1" thickBot="1">
      <c r="A40" s="329" t="s">
        <v>52</v>
      </c>
      <c r="B40" s="330"/>
      <c r="C40" s="330"/>
      <c r="D40" s="54" t="s">
        <v>53</v>
      </c>
      <c r="E40" s="54" t="s">
        <v>54</v>
      </c>
      <c r="F40" s="54" t="s">
        <v>106</v>
      </c>
      <c r="G40" s="55" t="s">
        <v>55</v>
      </c>
      <c r="H40" s="56" t="s">
        <v>56</v>
      </c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</row>
    <row r="41" spans="1:44" s="16" customFormat="1" ht="31.95" customHeight="1" thickTop="1" thickBot="1">
      <c r="A41" s="334" t="s">
        <v>113</v>
      </c>
      <c r="B41" s="335"/>
      <c r="C41" s="336"/>
      <c r="D41" s="58"/>
      <c r="E41" s="59">
        <v>24</v>
      </c>
      <c r="F41" s="141">
        <f>D41*5</f>
        <v>0</v>
      </c>
      <c r="G41" s="145">
        <f>D41*165</f>
        <v>0</v>
      </c>
      <c r="H41" s="105">
        <f>E41*D41</f>
        <v>0</v>
      </c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</row>
    <row r="42" spans="1:44" s="16" customFormat="1" ht="31.95" customHeight="1" thickBot="1">
      <c r="A42" s="337" t="s">
        <v>57</v>
      </c>
      <c r="B42" s="338"/>
      <c r="C42" s="339"/>
      <c r="D42" s="58"/>
      <c r="E42" s="59">
        <v>5</v>
      </c>
      <c r="F42" s="141">
        <f>(D42*2)/3</f>
        <v>0</v>
      </c>
      <c r="G42" s="145">
        <f>D42*31</f>
        <v>0</v>
      </c>
      <c r="H42" s="105">
        <f>E42*D42</f>
        <v>0</v>
      </c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</row>
    <row r="43" spans="1:44" s="16" customFormat="1" ht="31.95" customHeight="1" thickBot="1">
      <c r="A43" s="337" t="s">
        <v>114</v>
      </c>
      <c r="B43" s="338"/>
      <c r="C43" s="339"/>
      <c r="D43" s="58"/>
      <c r="E43" s="59">
        <v>40</v>
      </c>
      <c r="F43" s="141">
        <f>D43*30</f>
        <v>0</v>
      </c>
      <c r="G43" s="145">
        <f>D43*1137</f>
        <v>0</v>
      </c>
      <c r="H43" s="105">
        <f>E43*D43</f>
        <v>0</v>
      </c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</row>
    <row r="44" spans="1:44" s="16" customFormat="1" ht="36.75" customHeight="1" thickBot="1">
      <c r="A44" s="340" t="s">
        <v>115</v>
      </c>
      <c r="B44" s="338"/>
      <c r="C44" s="339"/>
      <c r="D44" s="58"/>
      <c r="E44" s="59">
        <v>24</v>
      </c>
      <c r="F44" s="141">
        <f>D44*3</f>
        <v>0</v>
      </c>
      <c r="G44" s="145">
        <f>D44*1000</f>
        <v>0</v>
      </c>
      <c r="H44" s="105">
        <f>E44*D44</f>
        <v>0</v>
      </c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</row>
    <row r="45" spans="1:44" ht="13.8" thickBot="1">
      <c r="A45" s="341"/>
      <c r="B45" s="342"/>
      <c r="C45" s="343"/>
      <c r="D45" s="60"/>
      <c r="E45" s="61"/>
      <c r="F45" s="142"/>
      <c r="G45" s="147"/>
      <c r="H45" s="105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</row>
    <row r="46" spans="1:44" ht="13.8" thickBot="1">
      <c r="A46" s="344"/>
      <c r="B46" s="345"/>
      <c r="C46" s="346"/>
      <c r="D46" s="62"/>
      <c r="E46" s="63"/>
      <c r="F46" s="143"/>
      <c r="G46" s="148"/>
      <c r="H46" s="106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</row>
    <row r="47" spans="1:44" ht="14.4" thickTop="1" thickBot="1">
      <c r="A47" s="64"/>
      <c r="B47" s="65"/>
      <c r="C47" s="66"/>
      <c r="D47" s="67"/>
      <c r="E47" s="68"/>
      <c r="F47" s="144"/>
      <c r="G47" s="149"/>
      <c r="H47" s="107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</row>
    <row r="48" spans="1:44" ht="16.8" thickTop="1" thickBot="1">
      <c r="A48" s="295" t="s">
        <v>58</v>
      </c>
      <c r="B48" s="296"/>
      <c r="C48" s="297"/>
      <c r="D48" s="69"/>
      <c r="E48" s="69"/>
      <c r="F48" s="70"/>
      <c r="G48" s="146">
        <f>SUM(G41:G47)</f>
        <v>0</v>
      </c>
      <c r="H48" s="108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</row>
    <row r="49" spans="1:44" ht="45.6" customHeight="1" thickTop="1" thickBot="1">
      <c r="A49" s="298" t="s">
        <v>59</v>
      </c>
      <c r="B49" s="299"/>
      <c r="C49" s="299"/>
      <c r="D49" s="299"/>
      <c r="E49" s="71"/>
      <c r="F49" s="300" t="s">
        <v>60</v>
      </c>
      <c r="G49" s="301"/>
      <c r="H49" s="109">
        <f>IF(O49&gt;10000,"'Envoi poste pas possible'",S60)</f>
        <v>0</v>
      </c>
      <c r="I49" s="302" t="str">
        <f>IF(O49&gt;10000,"Vous avez dépassé le poids maximum autorisé, voir avec responsable PSE","")</f>
        <v/>
      </c>
      <c r="J49" s="303"/>
      <c r="K49" s="303"/>
      <c r="L49" s="43"/>
      <c r="M49" s="43"/>
      <c r="N49" s="43"/>
      <c r="O49" s="57">
        <f>IF(A35="",0,SUM(G41:G47))</f>
        <v>0</v>
      </c>
      <c r="P49" s="57"/>
      <c r="Q49" s="57"/>
      <c r="R49" s="57"/>
      <c r="S49" s="57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</row>
    <row r="50" spans="1:44" ht="30" customHeight="1" thickTop="1" thickBot="1">
      <c r="A50" s="304"/>
      <c r="B50" s="305"/>
      <c r="C50" s="305"/>
      <c r="D50" s="331" t="s">
        <v>102</v>
      </c>
      <c r="E50" s="332"/>
      <c r="F50" s="332"/>
      <c r="G50" s="333"/>
      <c r="H50" s="110">
        <f>SUM(H41:H49)</f>
        <v>0</v>
      </c>
      <c r="I50" s="43"/>
      <c r="J50" s="43"/>
      <c r="K50" s="43"/>
      <c r="L50" s="43"/>
      <c r="M50" s="43"/>
      <c r="N50" s="43"/>
      <c r="O50" s="57"/>
      <c r="P50" s="57"/>
      <c r="Q50" s="57"/>
      <c r="R50" s="57"/>
      <c r="S50" s="57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</row>
    <row r="51" spans="1:44" ht="17.399999999999999" customHeight="1" thickTop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57">
        <v>7</v>
      </c>
      <c r="P51" s="57">
        <f>IF(O49&lt;=500,O51,0)</f>
        <v>7</v>
      </c>
      <c r="Q51" s="57" t="b">
        <f>AND(O49&lt;=500,O49&lt;&gt;0)</f>
        <v>0</v>
      </c>
      <c r="R51" s="57">
        <f>IF(Q51,O51,0)</f>
        <v>0</v>
      </c>
      <c r="S51" s="57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</row>
    <row r="52" spans="1:44" ht="15.6">
      <c r="A52" s="73" t="s">
        <v>62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57">
        <v>9</v>
      </c>
      <c r="P52" s="57">
        <f>IF(O49&lt;=1000,O52,0)</f>
        <v>9</v>
      </c>
      <c r="Q52" s="57" t="b">
        <f>AND(O49&gt;500,O49&lt;=1000)</f>
        <v>0</v>
      </c>
      <c r="R52" s="57">
        <f t="shared" ref="R52:R59" si="0">IF(Q52,O52,0)</f>
        <v>0</v>
      </c>
      <c r="S52" s="57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</row>
    <row r="53" spans="1:44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57">
        <v>11</v>
      </c>
      <c r="P53" s="57">
        <f>IF(O49&lt;=3000,O53,0)</f>
        <v>11</v>
      </c>
      <c r="Q53" s="57" t="b">
        <f>AND(O49&gt;1000,O49&lt;=3000)</f>
        <v>0</v>
      </c>
      <c r="R53" s="57">
        <f t="shared" si="0"/>
        <v>0</v>
      </c>
      <c r="S53" s="57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</row>
    <row r="54" spans="1:44" s="85" customFormat="1" ht="12">
      <c r="A54" s="82" t="s">
        <v>63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>
        <v>13</v>
      </c>
      <c r="P54" s="84">
        <f>IF(O49&lt;=6000,O54,0)</f>
        <v>13</v>
      </c>
      <c r="Q54" s="84" t="b">
        <f>AND(O49&gt;3000,O49&lt;=6000)</f>
        <v>0</v>
      </c>
      <c r="R54" s="84">
        <f t="shared" si="0"/>
        <v>0</v>
      </c>
      <c r="S54" s="84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</row>
    <row r="55" spans="1:44" s="85" customFormat="1" ht="12">
      <c r="A55" s="82" t="s">
        <v>101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4"/>
      <c r="P55" s="84"/>
      <c r="Q55" s="84"/>
      <c r="R55" s="84"/>
      <c r="S55" s="84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</row>
    <row r="56" spans="1:44" s="85" customFormat="1" ht="12">
      <c r="A56" s="82" t="s">
        <v>64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4"/>
      <c r="P56" s="84"/>
      <c r="Q56" s="84"/>
      <c r="R56" s="84"/>
      <c r="S56" s="84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</row>
    <row r="57" spans="1:44" s="85" customFormat="1" ht="12">
      <c r="A57" s="82" t="s">
        <v>122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4"/>
      <c r="P57" s="84"/>
      <c r="Q57" s="84"/>
      <c r="R57" s="84"/>
      <c r="S57" s="84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</row>
    <row r="58" spans="1:44" s="85" customFormat="1" ht="12">
      <c r="A58" s="82" t="s">
        <v>65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4">
        <v>16</v>
      </c>
      <c r="P58" s="84">
        <f>IF(O49&lt;=9000,O58,0)</f>
        <v>16</v>
      </c>
      <c r="Q58" s="84" t="b">
        <f>AND(O49&gt;6000,O49&lt;=9000)</f>
        <v>0</v>
      </c>
      <c r="R58" s="84">
        <f t="shared" si="0"/>
        <v>0</v>
      </c>
      <c r="S58" s="84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</row>
    <row r="59" spans="1:44" s="85" customFormat="1" ht="12">
      <c r="A59" s="82" t="s">
        <v>66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>
        <v>17</v>
      </c>
      <c r="P59" s="84">
        <f>IF(O49&lt;=10000,O59,0)</f>
        <v>17</v>
      </c>
      <c r="Q59" s="84" t="b">
        <f>AND(O49&gt;9000,O49&lt;=10000)</f>
        <v>0</v>
      </c>
      <c r="R59" s="84">
        <f t="shared" si="0"/>
        <v>0</v>
      </c>
      <c r="S59" s="84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</row>
    <row r="60" spans="1:44" ht="7.95" customHeight="1">
      <c r="A60" s="74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57"/>
      <c r="P60" s="57"/>
      <c r="Q60" s="57"/>
      <c r="R60" s="57"/>
      <c r="S60" s="57">
        <f>SUM(R51:R59)</f>
        <v>0</v>
      </c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</row>
    <row r="61" spans="1:44" ht="50.4" customHeight="1" thickBot="1">
      <c r="A61" s="320" t="s">
        <v>93</v>
      </c>
      <c r="B61" s="321"/>
      <c r="C61" s="321"/>
      <c r="D61" s="321"/>
      <c r="E61" s="321"/>
      <c r="F61" s="321"/>
      <c r="G61" s="321"/>
      <c r="H61" s="321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</row>
    <row r="62" spans="1:44" ht="23.4" customHeight="1" thickTop="1" thickBot="1">
      <c r="A62" s="322"/>
      <c r="B62" s="323"/>
      <c r="C62" s="323"/>
      <c r="D62" s="323"/>
      <c r="E62" s="323"/>
      <c r="F62" s="323"/>
      <c r="G62" s="323"/>
      <c r="H62" s="324"/>
      <c r="I62" s="90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</row>
    <row r="63" spans="1:44" ht="16.2" thickTop="1">
      <c r="A63" s="75" t="s">
        <v>67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</row>
    <row r="64" spans="1:44" ht="69.75" customHeight="1">
      <c r="A64" s="325" t="s">
        <v>68</v>
      </c>
      <c r="B64" s="316"/>
      <c r="C64" s="316"/>
      <c r="D64" s="316"/>
      <c r="E64" s="316"/>
      <c r="F64" s="316"/>
      <c r="G64" s="316"/>
      <c r="H64" s="316"/>
      <c r="I64" s="76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</row>
    <row r="65" spans="1:44">
      <c r="A65" s="294" t="s">
        <v>69</v>
      </c>
      <c r="B65" s="294"/>
      <c r="C65" s="294"/>
      <c r="D65" s="294"/>
      <c r="E65" s="294"/>
      <c r="F65" s="294"/>
      <c r="G65" s="294"/>
      <c r="H65" s="294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</row>
    <row r="66" spans="1:44" ht="13.8" thickBot="1">
      <c r="A66" s="77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</row>
    <row r="67" spans="1:44" ht="71.400000000000006" customHeight="1" thickTop="1" thickBot="1">
      <c r="A67" s="78" t="s">
        <v>103</v>
      </c>
      <c r="B67" s="306"/>
      <c r="C67" s="307"/>
      <c r="D67" s="308"/>
      <c r="E67" s="309" t="s">
        <v>70</v>
      </c>
      <c r="F67" s="310"/>
      <c r="G67" s="310"/>
      <c r="H67" s="310"/>
      <c r="I67" s="79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</row>
    <row r="68" spans="1:44" ht="13.8" thickTop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</row>
    <row r="69" spans="1:44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</row>
    <row r="70" spans="1:44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</row>
    <row r="71" spans="1:44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</row>
    <row r="72" spans="1:44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</row>
    <row r="73" spans="1:44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</row>
    <row r="74" spans="1:44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</row>
    <row r="75" spans="1:44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</row>
    <row r="76" spans="1:44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</row>
    <row r="77" spans="1:44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</row>
    <row r="78" spans="1:44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</row>
    <row r="79" spans="1:44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</row>
    <row r="80" spans="1:44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</row>
    <row r="81" spans="1:44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</row>
    <row r="82" spans="1:44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</row>
  </sheetData>
  <sheetProtection algorithmName="SHA-512" hashValue="daCspvUTVJiD7x3vr3BV8omrouqjHlM+je3qqawOSrqsit47uld/JZxSns01Jhc/JrJeYHo948o+YUCH/Q/l0w==" saltValue="GZ5A2hXSKhacdwuhUgy6yQ==" spinCount="100000" sheet="1" objects="1" scenarios="1" selectLockedCells="1"/>
  <mergeCells count="42">
    <mergeCell ref="B25:D25"/>
    <mergeCell ref="G25:I25"/>
    <mergeCell ref="A4:H4"/>
    <mergeCell ref="A5:I5"/>
    <mergeCell ref="A6:I6"/>
    <mergeCell ref="B7:H7"/>
    <mergeCell ref="B8:H8"/>
    <mergeCell ref="B9:H9"/>
    <mergeCell ref="B10:H10"/>
    <mergeCell ref="B11:H11"/>
    <mergeCell ref="A12:K12"/>
    <mergeCell ref="A44:C44"/>
    <mergeCell ref="A45:C45"/>
    <mergeCell ref="A46:C46"/>
    <mergeCell ref="B27:D27"/>
    <mergeCell ref="G27:I27"/>
    <mergeCell ref="B29:D29"/>
    <mergeCell ref="G29:I29"/>
    <mergeCell ref="B31:D31"/>
    <mergeCell ref="G31:I31"/>
    <mergeCell ref="B67:D67"/>
    <mergeCell ref="E67:H67"/>
    <mergeCell ref="C1:E1"/>
    <mergeCell ref="G1:H1"/>
    <mergeCell ref="A22:I22"/>
    <mergeCell ref="B35:I35"/>
    <mergeCell ref="A61:H61"/>
    <mergeCell ref="A62:H62"/>
    <mergeCell ref="A64:H64"/>
    <mergeCell ref="B33:D33"/>
    <mergeCell ref="G33:I33"/>
    <mergeCell ref="A40:C40"/>
    <mergeCell ref="D50:G50"/>
    <mergeCell ref="A41:C41"/>
    <mergeCell ref="A42:C42"/>
    <mergeCell ref="A43:C43"/>
    <mergeCell ref="A65:H65"/>
    <mergeCell ref="A48:C48"/>
    <mergeCell ref="A49:D49"/>
    <mergeCell ref="F49:G49"/>
    <mergeCell ref="I49:K49"/>
    <mergeCell ref="A50:C50"/>
  </mergeCells>
  <pageMargins left="0.25" right="0.25" top="0.75" bottom="0.75" header="0.3" footer="0.3"/>
  <pageSetup paperSize="9" scale="93" fitToHeight="0" orientation="portrait" horizontalDpi="4294967293" verticalDpi="4294967293" r:id="rId1"/>
  <rowBreaks count="1" manualBreakCount="1">
    <brk id="38" max="10" man="1"/>
  </rowBreaks>
  <colBreaks count="1" manualBreakCount="1">
    <brk id="9" max="6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Informations</vt:lpstr>
      <vt:lpstr>Cotisations</vt:lpstr>
      <vt:lpstr>Assurances</vt:lpstr>
      <vt:lpstr>Médicaments</vt:lpstr>
      <vt:lpstr>Assurances!Zone_d_impression</vt:lpstr>
      <vt:lpstr>Cotisations!Zone_d_impression</vt:lpstr>
      <vt:lpstr>Informations!Zone_d_impression</vt:lpstr>
      <vt:lpstr>Médicaments!Zone_d_impression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 MARECHAL</dc:creator>
  <cp:lastModifiedBy>JF</cp:lastModifiedBy>
  <cp:lastPrinted>2021-12-14T08:33:21Z</cp:lastPrinted>
  <dcterms:created xsi:type="dcterms:W3CDTF">2021-11-01T07:39:05Z</dcterms:created>
  <dcterms:modified xsi:type="dcterms:W3CDTF">2021-12-26T20:01:32Z</dcterms:modified>
</cp:coreProperties>
</file>